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" yWindow="45" windowWidth="24420" windowHeight="12120" tabRatio="513" activeTab="1"/>
  </bookViews>
  <sheets>
    <sheet name="Daily Sales Tally" sheetId="2" r:id="rId1"/>
    <sheet name="Sport SR" sheetId="1" r:id="rId2"/>
    <sheet name="Comm Crew" sheetId="4" r:id="rId3"/>
    <sheet name="Big Game Tag" sheetId="5" r:id="rId4"/>
  </sheets>
  <definedNames>
    <definedName name="_xlnm.Print_Area" localSheetId="2">'Comm Crew'!$A$1:$O$36</definedName>
    <definedName name="_xlnm.Print_Area" localSheetId="0">'Daily Sales Tally'!$A$2:$AH$44,'Daily Sales Tally'!$A$47:$AH$59,'Daily Sales Tally'!$A$62:$AH$105</definedName>
  </definedNames>
  <calcPr calcId="145621"/>
</workbook>
</file>

<file path=xl/calcChain.xml><?xml version="1.0" encoding="utf-8"?>
<calcChain xmlns="http://schemas.openxmlformats.org/spreadsheetml/2006/main">
  <c r="AH6" i="2" l="1"/>
  <c r="AH7" i="2"/>
  <c r="J15" i="1" s="1"/>
  <c r="K15" i="1" s="1"/>
  <c r="AH8" i="2"/>
  <c r="J16" i="1" s="1"/>
  <c r="K16" i="1" s="1"/>
  <c r="AH9" i="2"/>
  <c r="AH10" i="2"/>
  <c r="AH11" i="2"/>
  <c r="J19" i="1" s="1"/>
  <c r="K19" i="1" s="1"/>
  <c r="AH12" i="2"/>
  <c r="J20" i="1" s="1"/>
  <c r="K20" i="1" s="1"/>
  <c r="AH13" i="2"/>
  <c r="J21" i="1" s="1"/>
  <c r="K21" i="1" s="1"/>
  <c r="AH14" i="2"/>
  <c r="J22" i="1" s="1"/>
  <c r="K22" i="1" s="1"/>
  <c r="AH15" i="2"/>
  <c r="J23" i="1" s="1"/>
  <c r="K23" i="1" s="1"/>
  <c r="AH16" i="2"/>
  <c r="J24" i="1" s="1"/>
  <c r="K24" i="1" s="1"/>
  <c r="AH17" i="2"/>
  <c r="J25" i="1" s="1"/>
  <c r="K25" i="1" s="1"/>
  <c r="AH18" i="2"/>
  <c r="J26" i="1" s="1"/>
  <c r="K26" i="1" s="1"/>
  <c r="AH19" i="2"/>
  <c r="J27" i="1" s="1"/>
  <c r="K27" i="1" s="1"/>
  <c r="AH20" i="2"/>
  <c r="J28" i="1" s="1"/>
  <c r="K28" i="1" s="1"/>
  <c r="AH21" i="2"/>
  <c r="J29" i="1" s="1"/>
  <c r="K29" i="1" s="1"/>
  <c r="AH22" i="2"/>
  <c r="J30" i="1" s="1"/>
  <c r="K30" i="1" s="1"/>
  <c r="AH23" i="2"/>
  <c r="J31" i="1" s="1"/>
  <c r="K31" i="1" s="1"/>
  <c r="AH24" i="2"/>
  <c r="J32" i="1" s="1"/>
  <c r="K32" i="1" s="1"/>
  <c r="AH25" i="2"/>
  <c r="J33" i="1" s="1"/>
  <c r="K33" i="1" s="1"/>
  <c r="AH26" i="2"/>
  <c r="AH27" i="2"/>
  <c r="J35" i="1" s="1"/>
  <c r="K35" i="1" s="1"/>
  <c r="AH28" i="2"/>
  <c r="J36" i="1" s="1"/>
  <c r="K36" i="1" s="1"/>
  <c r="AH29" i="2"/>
  <c r="J37" i="1" s="1"/>
  <c r="K37" i="1" s="1"/>
  <c r="AH30" i="2"/>
  <c r="AH31" i="2"/>
  <c r="J39" i="1" s="1"/>
  <c r="AH32" i="2"/>
  <c r="J40" i="1" s="1"/>
  <c r="K40" i="1" s="1"/>
  <c r="AH33" i="2"/>
  <c r="J41" i="1" s="1"/>
  <c r="K41" i="1" s="1"/>
  <c r="AH34" i="2"/>
  <c r="AH35" i="2"/>
  <c r="J43" i="1" s="1"/>
  <c r="K43" i="1" s="1"/>
  <c r="AH36" i="2"/>
  <c r="J44" i="1" s="1"/>
  <c r="K44" i="1" s="1"/>
  <c r="AH37" i="2"/>
  <c r="J45" i="1" s="1"/>
  <c r="K45" i="1" s="1"/>
  <c r="AH38" i="2"/>
  <c r="AH39" i="2"/>
  <c r="J47" i="1" s="1"/>
  <c r="K47" i="1" s="1"/>
  <c r="AH40" i="2"/>
  <c r="J48" i="1" s="1"/>
  <c r="K48" i="1" s="1"/>
  <c r="AH41" i="2"/>
  <c r="AH42" i="2"/>
  <c r="J50" i="1" s="1"/>
  <c r="K50" i="1" s="1"/>
  <c r="AH5" i="2"/>
  <c r="J13" i="1" s="1"/>
  <c r="K13" i="1" s="1"/>
  <c r="J14" i="1"/>
  <c r="K14" i="1" s="1"/>
  <c r="J17" i="1"/>
  <c r="J18" i="1"/>
  <c r="K18" i="1" s="1"/>
  <c r="J34" i="1"/>
  <c r="K34" i="1" s="1"/>
  <c r="J38" i="1"/>
  <c r="K38" i="1" s="1"/>
  <c r="J42" i="1"/>
  <c r="K42" i="1" s="1"/>
  <c r="J46" i="1"/>
  <c r="K46" i="1" s="1"/>
  <c r="J49" i="1"/>
  <c r="AH66" i="2"/>
  <c r="D16" i="5" s="1"/>
  <c r="AH67" i="2"/>
  <c r="D17" i="5" s="1"/>
  <c r="AH68" i="2"/>
  <c r="D18" i="5" s="1"/>
  <c r="AH69" i="2"/>
  <c r="D21" i="5" s="1"/>
  <c r="AH70" i="2"/>
  <c r="D22" i="5" s="1"/>
  <c r="AH71" i="2"/>
  <c r="D25" i="5" s="1"/>
  <c r="AH72" i="2"/>
  <c r="D26" i="5" s="1"/>
  <c r="AH73" i="2"/>
  <c r="D29" i="5" s="1"/>
  <c r="AH74" i="2"/>
  <c r="D30" i="5" s="1"/>
  <c r="AH75" i="2"/>
  <c r="D33" i="5" s="1"/>
  <c r="AH76" i="2"/>
  <c r="D34" i="5" s="1"/>
  <c r="AH77" i="2"/>
  <c r="D37" i="5" s="1"/>
  <c r="AH78" i="2"/>
  <c r="D38" i="5" s="1"/>
  <c r="AH79" i="2"/>
  <c r="D39" i="5" s="1"/>
  <c r="AH80" i="2"/>
  <c r="D42" i="5" s="1"/>
  <c r="AH81" i="2"/>
  <c r="D43" i="5" s="1"/>
  <c r="AH82" i="2"/>
  <c r="K15" i="5" s="1"/>
  <c r="AH83" i="2"/>
  <c r="K16" i="5" s="1"/>
  <c r="AH84" i="2"/>
  <c r="K19" i="5" s="1"/>
  <c r="AH85" i="2"/>
  <c r="K20" i="5" s="1"/>
  <c r="AH86" i="2"/>
  <c r="K23" i="5" s="1"/>
  <c r="AH87" i="2"/>
  <c r="K24" i="5" s="1"/>
  <c r="AH88" i="2"/>
  <c r="K25" i="5" s="1"/>
  <c r="AH89" i="2"/>
  <c r="K26" i="5" s="1"/>
  <c r="AH90" i="2"/>
  <c r="K29" i="5" s="1"/>
  <c r="AH91" i="2"/>
  <c r="K30" i="5" s="1"/>
  <c r="AH92" i="2"/>
  <c r="K31" i="5" s="1"/>
  <c r="AH93" i="2"/>
  <c r="K34" i="5" s="1"/>
  <c r="AH94" i="2"/>
  <c r="K35" i="5" s="1"/>
  <c r="AH95" i="2"/>
  <c r="K37" i="5" s="1"/>
  <c r="AH96" i="2"/>
  <c r="K38" i="5" s="1"/>
  <c r="AH97" i="2"/>
  <c r="AH98" i="2"/>
  <c r="K41" i="5" s="1"/>
  <c r="AH99" i="2"/>
  <c r="K42" i="5" s="1"/>
  <c r="AH100" i="2"/>
  <c r="K43" i="5" s="1"/>
  <c r="AH65" i="2"/>
  <c r="D15" i="5" s="1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C102" i="2"/>
  <c r="K53" i="1" l="1"/>
  <c r="K17" i="1"/>
  <c r="K51" i="1" s="1"/>
  <c r="AH102" i="2"/>
  <c r="AH101" i="2"/>
  <c r="K57" i="1" l="1"/>
  <c r="K61" i="1" s="1"/>
  <c r="C45" i="5"/>
  <c r="K44" i="5"/>
  <c r="D44" i="5"/>
  <c r="K45" i="5" s="1"/>
  <c r="M43" i="5"/>
  <c r="F43" i="5"/>
  <c r="M42" i="5"/>
  <c r="F42" i="5"/>
  <c r="M41" i="5"/>
  <c r="F39" i="5"/>
  <c r="M38" i="5"/>
  <c r="M37" i="5"/>
  <c r="F37" i="5"/>
  <c r="M35" i="5"/>
  <c r="M34" i="5"/>
  <c r="F34" i="5"/>
  <c r="F33" i="5"/>
  <c r="M31" i="5"/>
  <c r="F30" i="5"/>
  <c r="M29" i="5"/>
  <c r="F29" i="5"/>
  <c r="M26" i="5"/>
  <c r="F26" i="5"/>
  <c r="M25" i="5"/>
  <c r="F25" i="5"/>
  <c r="M24" i="5"/>
  <c r="M23" i="5"/>
  <c r="F22" i="5"/>
  <c r="F21" i="5"/>
  <c r="M20" i="5"/>
  <c r="M19" i="5"/>
  <c r="F18" i="5"/>
  <c r="F17" i="5"/>
  <c r="M16" i="5"/>
  <c r="F16" i="5"/>
  <c r="M15" i="5"/>
  <c r="F15" i="5"/>
  <c r="M44" i="5" l="1"/>
  <c r="F44" i="5"/>
  <c r="M45" i="5" s="1"/>
  <c r="K46" i="5"/>
  <c r="K47" i="5" l="1"/>
  <c r="K49" i="5" s="1"/>
  <c r="K53" i="5" s="1"/>
  <c r="K57" i="5" s="1"/>
  <c r="D59" i="2" l="1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C59" i="2"/>
  <c r="AH51" i="2"/>
  <c r="I14" i="4" s="1"/>
  <c r="AH52" i="2"/>
  <c r="I15" i="4" s="1"/>
  <c r="AH53" i="2"/>
  <c r="I16" i="4" s="1"/>
  <c r="AH54" i="2"/>
  <c r="I17" i="4" s="1"/>
  <c r="AH55" i="2"/>
  <c r="I18" i="4" s="1"/>
  <c r="AH56" i="2"/>
  <c r="I19" i="4" s="1"/>
  <c r="AH57" i="2"/>
  <c r="I20" i="4" s="1"/>
  <c r="AH58" i="2"/>
  <c r="AH50" i="2"/>
  <c r="I13" i="4" s="1"/>
  <c r="AH59" i="2" l="1"/>
  <c r="A24" i="4"/>
  <c r="I21" i="4"/>
  <c r="K19" i="4"/>
  <c r="K18" i="4"/>
  <c r="K17" i="4"/>
  <c r="K16" i="4"/>
  <c r="K15" i="4"/>
  <c r="K14" i="4"/>
  <c r="K13" i="4"/>
  <c r="D44" i="2"/>
  <c r="D105" i="2" s="1"/>
  <c r="E44" i="2"/>
  <c r="E105" i="2" s="1"/>
  <c r="F44" i="2"/>
  <c r="F105" i="2" s="1"/>
  <c r="G44" i="2"/>
  <c r="G105" i="2" s="1"/>
  <c r="H44" i="2"/>
  <c r="H105" i="2" s="1"/>
  <c r="I44" i="2"/>
  <c r="I105" i="2" s="1"/>
  <c r="J44" i="2"/>
  <c r="J105" i="2" s="1"/>
  <c r="K44" i="2"/>
  <c r="K105" i="2" s="1"/>
  <c r="L44" i="2"/>
  <c r="L105" i="2" s="1"/>
  <c r="M44" i="2"/>
  <c r="M105" i="2" s="1"/>
  <c r="N44" i="2"/>
  <c r="N105" i="2" s="1"/>
  <c r="O44" i="2"/>
  <c r="O105" i="2" s="1"/>
  <c r="P44" i="2"/>
  <c r="P105" i="2" s="1"/>
  <c r="Q44" i="2"/>
  <c r="Q105" i="2" s="1"/>
  <c r="R44" i="2"/>
  <c r="R105" i="2" s="1"/>
  <c r="S44" i="2"/>
  <c r="S105" i="2" s="1"/>
  <c r="T44" i="2"/>
  <c r="T105" i="2" s="1"/>
  <c r="U44" i="2"/>
  <c r="U105" i="2" s="1"/>
  <c r="V44" i="2"/>
  <c r="V105" i="2" s="1"/>
  <c r="W44" i="2"/>
  <c r="W105" i="2" s="1"/>
  <c r="X44" i="2"/>
  <c r="X105" i="2" s="1"/>
  <c r="Y44" i="2"/>
  <c r="Y105" i="2" s="1"/>
  <c r="Z44" i="2"/>
  <c r="Z105" i="2" s="1"/>
  <c r="AA44" i="2"/>
  <c r="AA105" i="2" s="1"/>
  <c r="AB44" i="2"/>
  <c r="AB105" i="2" s="1"/>
  <c r="AC44" i="2"/>
  <c r="AC105" i="2" s="1"/>
  <c r="AD44" i="2"/>
  <c r="AD105" i="2" s="1"/>
  <c r="AE44" i="2"/>
  <c r="AE105" i="2" s="1"/>
  <c r="AF44" i="2"/>
  <c r="AF105" i="2" s="1"/>
  <c r="AG44" i="2"/>
  <c r="AG105" i="2" s="1"/>
  <c r="C44" i="2"/>
  <c r="C105" i="2" s="1"/>
  <c r="K23" i="4" l="1"/>
  <c r="K25" i="4" s="1"/>
  <c r="K29" i="4" s="1"/>
  <c r="K33" i="4" s="1"/>
  <c r="AH43" i="2"/>
  <c r="AH44" i="2"/>
  <c r="AH105" i="2" s="1"/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13" i="1"/>
  <c r="L51" i="1" l="1"/>
  <c r="L53" i="1" s="1"/>
  <c r="L57" i="1"/>
  <c r="L61" i="1" s="1"/>
  <c r="G51" i="1"/>
</calcChain>
</file>

<file path=xl/sharedStrings.xml><?xml version="1.0" encoding="utf-8"?>
<sst xmlns="http://schemas.openxmlformats.org/spreadsheetml/2006/main" count="490" uniqueCount="326">
  <si>
    <t>Resident Hunting</t>
  </si>
  <si>
    <t>Resident Hunting &amp; Trapping</t>
  </si>
  <si>
    <t>Resident Trapping</t>
  </si>
  <si>
    <t>Resident Class 5A License</t>
  </si>
  <si>
    <t>Duplicate Res. Class 5A License</t>
  </si>
  <si>
    <t>Nonresident Hunting</t>
  </si>
  <si>
    <t>Nonresident Small Game Hunting</t>
  </si>
  <si>
    <t>Nonresident 6D &amp; 8 Combination</t>
  </si>
  <si>
    <t>Nonresident Hunting &amp; Trapping</t>
  </si>
  <si>
    <t>Nonresident Alien Hunting</t>
  </si>
  <si>
    <t>Duplicate Licenses</t>
  </si>
  <si>
    <t>Waterfowl Conservation Duck Stamp</t>
  </si>
  <si>
    <t>Resident King Salmon Stamp</t>
  </si>
  <si>
    <t>Duplicate King Salmon Stamp</t>
  </si>
  <si>
    <t>1-Day Nonresident King Salmon Stamp</t>
  </si>
  <si>
    <t>3-Day Nonresident King Salmon Stamp</t>
  </si>
  <si>
    <t>7-Day Nonresident King Salmon Stamp</t>
  </si>
  <si>
    <t>14-Day Nonresident King Salmon Stamp</t>
  </si>
  <si>
    <t>LICENSE TYPE</t>
  </si>
  <si>
    <t>CLASS</t>
  </si>
  <si>
    <t>AA-01</t>
  </si>
  <si>
    <t>AA-1A</t>
  </si>
  <si>
    <t>AA-02</t>
  </si>
  <si>
    <t>AA-2A</t>
  </si>
  <si>
    <t>AA-3A</t>
  </si>
  <si>
    <t>AA-04</t>
  </si>
  <si>
    <t>AA-05</t>
  </si>
  <si>
    <t>AA-5A</t>
  </si>
  <si>
    <t>AA-5B</t>
  </si>
  <si>
    <t>AA-6A</t>
  </si>
  <si>
    <t>AA-6B</t>
  </si>
  <si>
    <t>AA-6C</t>
  </si>
  <si>
    <t>AA-6D</t>
  </si>
  <si>
    <t>AA-07</t>
  </si>
  <si>
    <t>AA-08</t>
  </si>
  <si>
    <t>AA-8A</t>
  </si>
  <si>
    <t>AA-09</t>
  </si>
  <si>
    <t>AA-9C</t>
  </si>
  <si>
    <t>AA-10</t>
  </si>
  <si>
    <t>AA-12</t>
  </si>
  <si>
    <t>AA-15</t>
  </si>
  <si>
    <t>AA-18</t>
  </si>
  <si>
    <t>DS-DS</t>
  </si>
  <si>
    <t>KT-KS</t>
  </si>
  <si>
    <t>KT-ML</t>
  </si>
  <si>
    <t>KT-YS</t>
  </si>
  <si>
    <t>KT-ZZ</t>
  </si>
  <si>
    <t>KT-ID</t>
  </si>
  <si>
    <t>KT-3D</t>
  </si>
  <si>
    <t>KT-7D</t>
  </si>
  <si>
    <t>KT-14</t>
  </si>
  <si>
    <t>KT-VD</t>
  </si>
  <si>
    <t>License Year</t>
  </si>
  <si>
    <t>Date:</t>
  </si>
  <si>
    <t>Vendor Number</t>
  </si>
  <si>
    <t>First Day of Reporting Period</t>
  </si>
  <si>
    <t>Last Day of Report Period</t>
  </si>
  <si>
    <t>Resident Sport Fishing</t>
  </si>
  <si>
    <t>Resident Hunting &amp; Sport Fishing</t>
  </si>
  <si>
    <t>Resident Hunt, Trap &amp; Sport Fishing</t>
  </si>
  <si>
    <t>Resident Blind Sport Fishing</t>
  </si>
  <si>
    <t>Resident Blind Hunting</t>
  </si>
  <si>
    <t>Nonresident 14-day Sport Fishing</t>
  </si>
  <si>
    <t>Nonresident 3-day Sport Fishing</t>
  </si>
  <si>
    <t>Nonresident 1-day Sport Fishing</t>
  </si>
  <si>
    <t>Nonresident 7-day Sport Fishing</t>
  </si>
  <si>
    <t>Nonresident Sport Fishing</t>
  </si>
  <si>
    <t>Nonresident Hunting &amp; Sport Fishing</t>
  </si>
  <si>
    <t>Nonresident Special Military Sport Fishing</t>
  </si>
  <si>
    <t>AA-VD</t>
  </si>
  <si>
    <t>Military Nonresident King Salmon Stamp</t>
  </si>
  <si>
    <t>Annual Nonresident King Salmon Stamp</t>
  </si>
  <si>
    <t>Total Void Sport License*</t>
  </si>
  <si>
    <t>Total Void King Salmon Stamps*</t>
  </si>
  <si>
    <t>Nonresident YT - AK Reciprocal Sport Fishing</t>
  </si>
  <si>
    <t>AA-11</t>
  </si>
  <si>
    <t>YT-AK Nonresident Reciprocal King Salmon Stamp</t>
  </si>
  <si>
    <t>KT-YT</t>
  </si>
  <si>
    <t>VALUE EACH</t>
  </si>
  <si>
    <t>TOTAL VALUE</t>
  </si>
  <si>
    <t>AA-3B</t>
  </si>
  <si>
    <t>Nonresident Special Military Hunting</t>
  </si>
  <si>
    <t>AA-16</t>
  </si>
  <si>
    <t>Nonresident Special Military Sport Fishing &amp; Hunting</t>
  </si>
  <si>
    <t>AA-17</t>
  </si>
  <si>
    <t>VENDOR:</t>
  </si>
  <si>
    <t>ADDRESS:</t>
  </si>
  <si>
    <t>Phone Number:</t>
  </si>
  <si>
    <t>SUB-TOTAL  9.</t>
  </si>
  <si>
    <t>ADJ. FOR PREVIOUS REPORT 10.</t>
  </si>
  <si>
    <t>TOTAL REMITTANCE 11.</t>
  </si>
  <si>
    <t>CITY, STATE  ZIP:</t>
  </si>
  <si>
    <t>DEPARTMENT USE ONLY</t>
  </si>
  <si>
    <t>TOTAL ISSUED</t>
  </si>
  <si>
    <t>GROSS VALUE  6.</t>
  </si>
  <si>
    <t>DEDUCT COMMISSION  7.</t>
  </si>
  <si>
    <t>LESS POSTAGE, DRAFT, or MONEY ORDER FEES  8.</t>
  </si>
  <si>
    <t>Submitted By:</t>
  </si>
  <si>
    <t>Alaska Department of Fish and Game</t>
  </si>
  <si>
    <t>This report is a record of all Sport Fishing, Hunting, and Trapping Licenses; and King Salmon and Waterfowl Conservation Stamps issued for the report period indicataed below.</t>
  </si>
  <si>
    <t>Division of Administrative Services</t>
  </si>
  <si>
    <t>Licensing Section</t>
  </si>
  <si>
    <t>PO Box 115525</t>
  </si>
  <si>
    <t>Juneau, AK 99801</t>
  </si>
  <si>
    <t>Fax: (907) 465-2440</t>
  </si>
  <si>
    <t>Outside Alaska: (907) 465-2376</t>
  </si>
  <si>
    <t>Within Alaska: 1-800-478-2376</t>
  </si>
  <si>
    <t>Licenses</t>
  </si>
  <si>
    <t>FIRST TO LAST SERIAL #'s:</t>
  </si>
  <si>
    <t xml:space="preserve">*VOID </t>
  </si>
  <si>
    <t>Numbers of items voided:</t>
  </si>
  <si>
    <t>Waterfowl Conservation Stamps</t>
  </si>
  <si>
    <t>King Salmon Tags</t>
  </si>
  <si>
    <t>SPORT FISHING, HUNTING, &amp; TRAPPING SALES REPORT &amp; REMITTANCE</t>
  </si>
  <si>
    <t>e-mail: adfg.license@alaska.gov</t>
  </si>
  <si>
    <t>NO LICENSES SOLD THIS MONTH</t>
  </si>
  <si>
    <t>DAY OF MONTH</t>
  </si>
  <si>
    <t>01</t>
  </si>
  <si>
    <t>02</t>
  </si>
  <si>
    <t>04</t>
  </si>
  <si>
    <t>05</t>
  </si>
  <si>
    <t>1A</t>
  </si>
  <si>
    <t>2A</t>
  </si>
  <si>
    <t>3A</t>
  </si>
  <si>
    <t>3B</t>
  </si>
  <si>
    <t>5A</t>
  </si>
  <si>
    <t>5B</t>
  </si>
  <si>
    <t>6A</t>
  </si>
  <si>
    <t>6B</t>
  </si>
  <si>
    <t>6C</t>
  </si>
  <si>
    <t>6D</t>
  </si>
  <si>
    <t>11</t>
  </si>
  <si>
    <t>07</t>
  </si>
  <si>
    <t>08</t>
  </si>
  <si>
    <t>8A</t>
  </si>
  <si>
    <t>09</t>
  </si>
  <si>
    <t>9C</t>
  </si>
  <si>
    <t>10</t>
  </si>
  <si>
    <t>12</t>
  </si>
  <si>
    <t>15</t>
  </si>
  <si>
    <t>16</t>
  </si>
  <si>
    <t>17</t>
  </si>
  <si>
    <t>18</t>
  </si>
  <si>
    <t>KT-1D</t>
  </si>
  <si>
    <t>KT-14D</t>
  </si>
  <si>
    <t>Total Qty Sold</t>
  </si>
  <si>
    <t>NR 14-day Sport Fishing</t>
  </si>
  <si>
    <t>NR 3-day Sport Fishing</t>
  </si>
  <si>
    <t>NR 1-day Sport Fishing</t>
  </si>
  <si>
    <t>NR 7-day Sport Fishing</t>
  </si>
  <si>
    <t>NR YT - AK Reciprocal Sport Fishing</t>
  </si>
  <si>
    <t>NR Sport Fishing</t>
  </si>
  <si>
    <t>NR Hunting</t>
  </si>
  <si>
    <t>NR Small Game Hunting</t>
  </si>
  <si>
    <t>NR Hunting &amp; Sport Fishing</t>
  </si>
  <si>
    <t>NR 6D &amp; 8 Combination</t>
  </si>
  <si>
    <t>NR Hunting &amp; Trapping</t>
  </si>
  <si>
    <t>NR Special Military Sport Fishing</t>
  </si>
  <si>
    <t>NR Alien Hunting</t>
  </si>
  <si>
    <t>NR Special Military Hunting</t>
  </si>
  <si>
    <t>NR Special Military Sport Fishing &amp; Hunting</t>
  </si>
  <si>
    <t>YT-AK NR Reciprocal King Salmon Stamp</t>
  </si>
  <si>
    <t>1-Day NR King Salmon Stamp</t>
  </si>
  <si>
    <t>3-Day NR King Salmon Stamp</t>
  </si>
  <si>
    <t>7-Day NR King Salmon Stamp</t>
  </si>
  <si>
    <t>14-Day NR King Salmon Stamp</t>
  </si>
  <si>
    <t>Military NR King Salmon Stamp</t>
  </si>
  <si>
    <t>Annual NR King Salmon Stamp</t>
  </si>
  <si>
    <t>AA - Sport Fishing/Hunting/Trapping</t>
  </si>
  <si>
    <t xml:space="preserve">BB - Commercial Crew </t>
  </si>
  <si>
    <t>Commercial Crewmember                        Sales Report and Remittance</t>
  </si>
  <si>
    <t>e-mail: adgf.license@alaska.gov</t>
  </si>
  <si>
    <t>This is a record of all Commercial Fishing Crewmember Licenses issued for the report period indicated below</t>
  </si>
  <si>
    <t>Last Day of Reporting Period</t>
  </si>
  <si>
    <t>NO COMMERCIAL CREW LICENSES SOLD THIS MONTH</t>
  </si>
  <si>
    <t>KIND OF LICENSE</t>
  </si>
  <si>
    <t>LICENSE CLASS</t>
  </si>
  <si>
    <t>TOTAL NUMBER ISSUED</t>
  </si>
  <si>
    <t>Resident Commercial Crewmember</t>
  </si>
  <si>
    <t>BB-30</t>
  </si>
  <si>
    <t>Nonresident Commercial Crewmember</t>
  </si>
  <si>
    <t>BB-31</t>
  </si>
  <si>
    <t>Child Res. Commercial Crewmember</t>
  </si>
  <si>
    <t>BB-34</t>
  </si>
  <si>
    <t>Child Nonres. Commercial Crewmember</t>
  </si>
  <si>
    <t>BB-35</t>
  </si>
  <si>
    <t>Resident 7-day Commercial Crew</t>
  </si>
  <si>
    <t>BB-36</t>
  </si>
  <si>
    <t>Nonresident 7-day Commercial Crew</t>
  </si>
  <si>
    <t>BB-37</t>
  </si>
  <si>
    <t>Duplicate Commercial Crewmember</t>
  </si>
  <si>
    <t>BB-32</t>
  </si>
  <si>
    <t>VOID Commercial Crewmember</t>
  </si>
  <si>
    <t>$0.00</t>
  </si>
  <si>
    <t>BB-VD</t>
  </si>
  <si>
    <t>TOTAL # OF LICENSES SOLD:</t>
  </si>
  <si>
    <t>DATE:</t>
  </si>
  <si>
    <t>PHONE NUMBER</t>
  </si>
  <si>
    <t>GROSS VALUE</t>
  </si>
  <si>
    <t>SUBMITTED BY:</t>
  </si>
  <si>
    <t>FOR</t>
  </si>
  <si>
    <t>DEDUCT COMMISSION:       10% OF GROSS</t>
  </si>
  <si>
    <t>VENDOR NAME:</t>
  </si>
  <si>
    <t>MAILING ADDRESS:</t>
  </si>
  <si>
    <t>POSTAGE, DRAFT, OR MONEY ORDER FEES</t>
  </si>
  <si>
    <t>CITY, STATE, ZIP CODE:</t>
  </si>
  <si>
    <t>LICENSES ISSUED: (FIRST to LAST SERIAL NUMBER)</t>
  </si>
  <si>
    <t>SUB-TOTAL</t>
  </si>
  <si>
    <t>ADJ. FOR PREVIOUS REPORT</t>
  </si>
  <si>
    <r>
      <rPr>
        <b/>
        <sz val="10"/>
        <color rgb="FFFF0000"/>
        <rFont val="Calibri"/>
        <family val="2"/>
        <scheme val="minor"/>
      </rPr>
      <t>NUMBERS OF ALL LICENSES VOIDED</t>
    </r>
    <r>
      <rPr>
        <b/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(SUBMIT BOTH DEPT AND LICENSEE COPIES)</t>
    </r>
  </si>
  <si>
    <t>TOTAL REMITTANCE</t>
  </si>
  <si>
    <t>BB - Commercial Crew Daily Totals:</t>
  </si>
  <si>
    <t>Big Game Tags - Resident &amp; Non-Res</t>
  </si>
  <si>
    <t>TAG TYPE</t>
  </si>
  <si>
    <t>Brown/Grizzly Bear Resident</t>
  </si>
  <si>
    <t>Brown/Grizzly Bear Military</t>
  </si>
  <si>
    <t>Brown/Grizzly Bear Alien</t>
  </si>
  <si>
    <t>BG-1R</t>
  </si>
  <si>
    <t>BG-2N</t>
  </si>
  <si>
    <t>BG-3M</t>
  </si>
  <si>
    <t>BG-4A</t>
  </si>
  <si>
    <t>Black Bear Alien</t>
  </si>
  <si>
    <t>BL-2N</t>
  </si>
  <si>
    <t>BL-4A</t>
  </si>
  <si>
    <t>Caribou Alien</t>
  </si>
  <si>
    <r>
      <t xml:space="preserve">Brown/Grizzly Bear </t>
    </r>
    <r>
      <rPr>
        <b/>
        <sz val="12"/>
        <rFont val="Arial"/>
        <family val="2"/>
      </rPr>
      <t>NON</t>
    </r>
    <r>
      <rPr>
        <sz val="12"/>
        <rFont val="Arial"/>
        <family val="2"/>
      </rPr>
      <t>-Resident</t>
    </r>
  </si>
  <si>
    <r>
      <t xml:space="preserve">Black Bear </t>
    </r>
    <r>
      <rPr>
        <b/>
        <sz val="12"/>
        <rFont val="Arial"/>
        <family val="2"/>
      </rPr>
      <t>NON</t>
    </r>
    <r>
      <rPr>
        <sz val="12"/>
        <rFont val="Arial"/>
        <family val="2"/>
      </rPr>
      <t>-Resident</t>
    </r>
  </si>
  <si>
    <r>
      <t xml:space="preserve">Caribou </t>
    </r>
    <r>
      <rPr>
        <b/>
        <sz val="12"/>
        <rFont val="Arial"/>
        <family val="2"/>
      </rPr>
      <t>NON</t>
    </r>
    <r>
      <rPr>
        <sz val="12"/>
        <rFont val="Arial"/>
        <family val="2"/>
      </rPr>
      <t>-Resident</t>
    </r>
  </si>
  <si>
    <r>
      <t xml:space="preserve">Deer </t>
    </r>
    <r>
      <rPr>
        <b/>
        <sz val="12"/>
        <rFont val="Arial"/>
        <family val="2"/>
      </rPr>
      <t>NON</t>
    </r>
    <r>
      <rPr>
        <sz val="12"/>
        <rFont val="Arial"/>
        <family val="2"/>
      </rPr>
      <t>-Resident</t>
    </r>
  </si>
  <si>
    <t>Deer Alien</t>
  </si>
  <si>
    <t>Elk Alien</t>
  </si>
  <si>
    <r>
      <t>Elk</t>
    </r>
    <r>
      <rPr>
        <b/>
        <sz val="12"/>
        <rFont val="Arial"/>
        <family val="2"/>
      </rPr>
      <t xml:space="preserve"> NON</t>
    </r>
    <r>
      <rPr>
        <sz val="12"/>
        <rFont val="Arial"/>
        <family val="2"/>
      </rPr>
      <t>-Resident</t>
    </r>
  </si>
  <si>
    <t>Goat Alien</t>
  </si>
  <si>
    <t>Bison Alien</t>
  </si>
  <si>
    <t>Goat Military</t>
  </si>
  <si>
    <t>This report is a record of all Big Game Tags issued for the report period indicated below</t>
  </si>
  <si>
    <t>NO TAGS SOLD THIS MONTH</t>
  </si>
  <si>
    <t>Column A</t>
  </si>
  <si>
    <t>Column B</t>
  </si>
  <si>
    <t>AMOUNT SOLD</t>
  </si>
  <si>
    <t>Brown/Grizzly Bear   Tag #'s:</t>
  </si>
  <si>
    <t xml:space="preserve">Moose </t>
  </si>
  <si>
    <t>Tag #s:</t>
  </si>
  <si>
    <t>Resident</t>
  </si>
  <si>
    <t>Nonresident</t>
  </si>
  <si>
    <t>MM-2N</t>
  </si>
  <si>
    <t>Alien</t>
  </si>
  <si>
    <t>MM-4A</t>
  </si>
  <si>
    <t xml:space="preserve">Military </t>
  </si>
  <si>
    <t xml:space="preserve">Cow Muskox </t>
  </si>
  <si>
    <t>Tag #'s:</t>
  </si>
  <si>
    <r>
      <t>Black Bear</t>
    </r>
    <r>
      <rPr>
        <b/>
        <sz val="8"/>
        <rFont val="Arial"/>
        <family val="2"/>
      </rPr>
      <t/>
    </r>
  </si>
  <si>
    <t xml:space="preserve"> Tag #'s:</t>
  </si>
  <si>
    <t>OX-MU</t>
  </si>
  <si>
    <t>Military</t>
  </si>
  <si>
    <t>OX-M3</t>
  </si>
  <si>
    <t xml:space="preserve">Bull Muskox </t>
  </si>
  <si>
    <r>
      <t>Caribou</t>
    </r>
    <r>
      <rPr>
        <b/>
        <sz val="8"/>
        <rFont val="Arial"/>
        <family val="2"/>
      </rPr>
      <t/>
    </r>
  </si>
  <si>
    <t>OX-1R</t>
  </si>
  <si>
    <t>OX-2N</t>
  </si>
  <si>
    <t>CC-2N</t>
  </si>
  <si>
    <t>OX-3M</t>
  </si>
  <si>
    <t>CC-4A</t>
  </si>
  <si>
    <t>OX-4A</t>
  </si>
  <si>
    <t xml:space="preserve">Deer </t>
  </si>
  <si>
    <t xml:space="preserve">Sheep </t>
  </si>
  <si>
    <t>DD-2N</t>
  </si>
  <si>
    <t>SS-2N</t>
  </si>
  <si>
    <t>DD-4A</t>
  </si>
  <si>
    <t>SS-3M</t>
  </si>
  <si>
    <t>FREE</t>
  </si>
  <si>
    <t xml:space="preserve">Elk </t>
  </si>
  <si>
    <t>SS-4A</t>
  </si>
  <si>
    <t xml:space="preserve">Wolf </t>
  </si>
  <si>
    <t>EE-2N</t>
  </si>
  <si>
    <t>EE-4A</t>
  </si>
  <si>
    <t>WF-2N</t>
  </si>
  <si>
    <r>
      <t xml:space="preserve">Goat </t>
    </r>
    <r>
      <rPr>
        <b/>
        <i/>
        <sz val="6"/>
        <rFont val="Arial"/>
        <family val="2"/>
      </rPr>
      <t/>
    </r>
  </si>
  <si>
    <t>WF-4A</t>
  </si>
  <si>
    <t xml:space="preserve">Wolverine </t>
  </si>
  <si>
    <t>GG-2N</t>
  </si>
  <si>
    <t>WV-2N</t>
  </si>
  <si>
    <t>GG-3M</t>
  </si>
  <si>
    <t>WV-4A</t>
  </si>
  <si>
    <t>GG-4A</t>
  </si>
  <si>
    <t xml:space="preserve">Duplicate ZZ </t>
  </si>
  <si>
    <r>
      <t xml:space="preserve">Bison </t>
    </r>
    <r>
      <rPr>
        <b/>
        <i/>
        <sz val="6"/>
        <rFont val="Arial"/>
        <family val="2"/>
      </rPr>
      <t/>
    </r>
  </si>
  <si>
    <t>Species Code</t>
  </si>
  <si>
    <t># Sold</t>
  </si>
  <si>
    <t>BF-2N</t>
  </si>
  <si>
    <t>BF-4A</t>
  </si>
  <si>
    <t>SUB-TOTAL A</t>
  </si>
  <si>
    <t>SUB-TOTAL B</t>
  </si>
  <si>
    <t>6B.</t>
  </si>
  <si>
    <t>PHONE:</t>
  </si>
  <si>
    <t>6C.</t>
  </si>
  <si>
    <t xml:space="preserve">Total # of Tags Sold   </t>
  </si>
  <si>
    <t>DEPT ONLY</t>
  </si>
  <si>
    <t>COMMISSION 5%</t>
  </si>
  <si>
    <t>LESS POSTAGE, DRAFT OR MONEY ORDER FEES</t>
  </si>
  <si>
    <t>CITY, STATE , ZIP:</t>
  </si>
  <si>
    <t>SUB TOTAL</t>
  </si>
  <si>
    <t>ADJ FOR PREV. REPORT</t>
  </si>
  <si>
    <r>
      <t xml:space="preserve">Goat </t>
    </r>
    <r>
      <rPr>
        <b/>
        <sz val="12"/>
        <rFont val="Arial"/>
        <family val="2"/>
      </rPr>
      <t>NON</t>
    </r>
    <r>
      <rPr>
        <sz val="12"/>
        <rFont val="Arial"/>
        <family val="2"/>
      </rPr>
      <t>-Resident</t>
    </r>
  </si>
  <si>
    <r>
      <t xml:space="preserve">Bison </t>
    </r>
    <r>
      <rPr>
        <b/>
        <sz val="12"/>
        <rFont val="Arial"/>
        <family val="2"/>
      </rPr>
      <t>NON</t>
    </r>
    <r>
      <rPr>
        <sz val="12"/>
        <rFont val="Arial"/>
        <family val="2"/>
      </rPr>
      <t>-Residnt</t>
    </r>
  </si>
  <si>
    <t>Moose Alien</t>
  </si>
  <si>
    <r>
      <t xml:space="preserve">Moose </t>
    </r>
    <r>
      <rPr>
        <b/>
        <sz val="12"/>
        <rFont val="Arial"/>
        <family val="2"/>
      </rPr>
      <t>NON</t>
    </r>
    <r>
      <rPr>
        <sz val="12"/>
        <rFont val="Arial"/>
        <family val="2"/>
      </rPr>
      <t>-Resident</t>
    </r>
  </si>
  <si>
    <t>Cow Muskox Resident</t>
  </si>
  <si>
    <t>Cow Muskox Military</t>
  </si>
  <si>
    <t>Bull Muskox Resident</t>
  </si>
  <si>
    <t>Bull Muskox Military</t>
  </si>
  <si>
    <t>Bull Muskox Alien</t>
  </si>
  <si>
    <r>
      <t xml:space="preserve">Bull Muskox </t>
    </r>
    <r>
      <rPr>
        <b/>
        <sz val="12"/>
        <rFont val="Arial"/>
        <family val="2"/>
      </rPr>
      <t>NON</t>
    </r>
    <r>
      <rPr>
        <sz val="12"/>
        <rFont val="Arial"/>
        <family val="2"/>
      </rPr>
      <t>-Resident</t>
    </r>
  </si>
  <si>
    <t>Sheep Military</t>
  </si>
  <si>
    <t>Sheep Alien</t>
  </si>
  <si>
    <r>
      <t xml:space="preserve">Sheep </t>
    </r>
    <r>
      <rPr>
        <b/>
        <sz val="12"/>
        <rFont val="Arial"/>
        <family val="2"/>
      </rPr>
      <t>NON</t>
    </r>
    <r>
      <rPr>
        <sz val="12"/>
        <rFont val="Arial"/>
        <family val="2"/>
      </rPr>
      <t>-Resident</t>
    </r>
  </si>
  <si>
    <t>Wolf Alien</t>
  </si>
  <si>
    <t>Wolverine Alien</t>
  </si>
  <si>
    <t>Duplicate Tags {ZZ}</t>
  </si>
  <si>
    <r>
      <t xml:space="preserve">Wolf </t>
    </r>
    <r>
      <rPr>
        <b/>
        <sz val="12"/>
        <rFont val="Arial"/>
        <family val="2"/>
      </rPr>
      <t>NON</t>
    </r>
    <r>
      <rPr>
        <sz val="12"/>
        <rFont val="Arial"/>
        <family val="2"/>
      </rPr>
      <t>-Residnet</t>
    </r>
  </si>
  <si>
    <r>
      <t xml:space="preserve">Wolverine </t>
    </r>
    <r>
      <rPr>
        <b/>
        <sz val="12"/>
        <rFont val="Arial"/>
        <family val="2"/>
      </rPr>
      <t>NON</t>
    </r>
    <r>
      <rPr>
        <sz val="12"/>
        <rFont val="Arial"/>
        <family val="2"/>
      </rPr>
      <t>-Resident</t>
    </r>
  </si>
  <si>
    <t>Big Game Metal Locking Tag Daily Total:</t>
  </si>
  <si>
    <t>AA - Sport Fish/Hunt/Trap Daily Totals:</t>
  </si>
  <si>
    <t>Resident AND Nonresident                   BIG GAME TAG                                         Sales Report &amp; Remittance</t>
  </si>
  <si>
    <t>All Total for the Day:</t>
  </si>
  <si>
    <t>NOTE: If military service personnel or a dependent member on active duty permanentlly stationed in Alaska is hunting sheep or goat, give them a tag record the tag # on the Big Game Tag Record Form, but do not charge for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</si>
</sst>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yy;@"/>
    <numFmt numFmtId="166" formatCode="&quot;$&quot;#,##0.00"/>
    <numFmt numFmtId="167" formatCode="[$-409]mmmm\ d\,\ yyyy;@"/>
    <numFmt numFmtId="168" formatCode="0_);\(0\)"/>
    <numFmt numFmtId="169" formatCode="&quot;$&quot;#,##0"/>
  </numFmts>
  <fonts count="4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24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6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CFAA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rgb="FFC00000"/>
      </bottom>
      <diagonal/>
    </border>
    <border>
      <left style="medium">
        <color indexed="64"/>
      </left>
      <right/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9" fillId="0" borderId="0" applyFont="0" applyFill="0" applyBorder="0" applyAlignment="0" applyProtection="0"/>
  </cellStyleXfs>
  <cellXfs count="67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1" applyNumberFormat="1" applyFont="1" applyBorder="1"/>
    <xf numFmtId="0" fontId="6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49" fontId="8" fillId="2" borderId="6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/>
    <xf numFmtId="43" fontId="12" fillId="0" borderId="0" xfId="1" applyNumberFormat="1" applyFont="1" applyBorder="1"/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" fillId="0" borderId="0" xfId="0" applyFont="1"/>
    <xf numFmtId="43" fontId="14" fillId="0" borderId="6" xfId="1" applyNumberFormat="1" applyFont="1" applyBorder="1"/>
    <xf numFmtId="0" fontId="7" fillId="0" borderId="0" xfId="0" applyFont="1"/>
    <xf numFmtId="0" fontId="4" fillId="0" borderId="0" xfId="0" applyFont="1"/>
    <xf numFmtId="0" fontId="9" fillId="0" borderId="6" xfId="0" applyFont="1" applyBorder="1" applyAlignment="1">
      <alignment horizont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43" fontId="12" fillId="0" borderId="0" xfId="1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2" fillId="0" borderId="0" xfId="0" quotePrefix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14" fillId="0" borderId="5" xfId="0" applyFont="1" applyBorder="1" applyAlignment="1">
      <alignment horizontal="center"/>
    </xf>
    <xf numFmtId="0" fontId="13" fillId="2" borderId="6" xfId="0" quotePrefix="1" applyFont="1" applyFill="1" applyBorder="1" applyProtection="1">
      <protection locked="0"/>
    </xf>
    <xf numFmtId="0" fontId="14" fillId="0" borderId="3" xfId="0" applyFont="1" applyBorder="1" applyAlignment="1">
      <alignment horizontal="center"/>
    </xf>
    <xf numFmtId="0" fontId="4" fillId="0" borderId="0" xfId="0" applyFont="1" applyBorder="1"/>
    <xf numFmtId="0" fontId="16" fillId="0" borderId="0" xfId="0" applyFont="1"/>
    <xf numFmtId="0" fontId="9" fillId="0" borderId="0" xfId="0" applyFont="1"/>
    <xf numFmtId="44" fontId="14" fillId="0" borderId="6" xfId="1" applyFont="1" applyBorder="1"/>
    <xf numFmtId="44" fontId="14" fillId="0" borderId="4" xfId="1" applyFont="1" applyBorder="1"/>
    <xf numFmtId="0" fontId="14" fillId="0" borderId="28" xfId="0" applyFont="1" applyBorder="1" applyAlignment="1">
      <alignment horizontal="right"/>
    </xf>
    <xf numFmtId="0" fontId="14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14" fillId="0" borderId="18" xfId="0" applyFont="1" applyBorder="1" applyAlignment="1">
      <alignment readingOrder="1"/>
    </xf>
    <xf numFmtId="0" fontId="14" fillId="0" borderId="5" xfId="0" applyFont="1" applyBorder="1" applyAlignment="1">
      <alignment readingOrder="1"/>
    </xf>
    <xf numFmtId="0" fontId="17" fillId="0" borderId="0" xfId="0" applyFont="1" applyBorder="1"/>
    <xf numFmtId="0" fontId="18" fillId="0" borderId="0" xfId="0" applyFont="1" applyBorder="1"/>
    <xf numFmtId="0" fontId="2" fillId="0" borderId="0" xfId="0" applyFont="1"/>
    <xf numFmtId="0" fontId="14" fillId="0" borderId="0" xfId="0" applyFont="1" applyFill="1" applyBorder="1" applyAlignment="1" applyProtection="1">
      <alignment vertical="top" wrapText="1"/>
      <protection locked="0"/>
    </xf>
    <xf numFmtId="43" fontId="11" fillId="0" borderId="0" xfId="1" applyNumberFormat="1" applyFont="1" applyFill="1" applyBorder="1" applyAlignment="1" applyProtection="1">
      <alignment horizontal="left"/>
      <protection locked="0"/>
    </xf>
    <xf numFmtId="164" fontId="21" fillId="0" borderId="29" xfId="0" applyNumberFormat="1" applyFont="1" applyFill="1" applyBorder="1" applyAlignment="1" applyProtection="1">
      <alignment horizontal="left"/>
    </xf>
    <xf numFmtId="0" fontId="17" fillId="0" borderId="36" xfId="0" applyFont="1" applyBorder="1"/>
    <xf numFmtId="14" fontId="15" fillId="0" borderId="33" xfId="0" applyNumberFormat="1" applyFont="1" applyBorder="1"/>
    <xf numFmtId="0" fontId="23" fillId="3" borderId="38" xfId="0" applyFont="1" applyFill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/>
    </xf>
    <xf numFmtId="0" fontId="1" fillId="0" borderId="0" xfId="0" applyFont="1" applyAlignment="1"/>
    <xf numFmtId="0" fontId="25" fillId="0" borderId="4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1" fillId="0" borderId="0" xfId="0" applyFont="1" applyBorder="1"/>
    <xf numFmtId="0" fontId="9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32" fillId="0" borderId="46" xfId="0" applyFont="1" applyBorder="1"/>
    <xf numFmtId="0" fontId="33" fillId="3" borderId="6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165" fontId="32" fillId="0" borderId="0" xfId="1" applyNumberFormat="1" applyFont="1" applyFill="1" applyBorder="1" applyAlignment="1">
      <alignment horizontal="center"/>
    </xf>
    <xf numFmtId="0" fontId="34" fillId="0" borderId="0" xfId="0" applyFont="1" applyBorder="1"/>
    <xf numFmtId="164" fontId="32" fillId="0" borderId="0" xfId="1" applyNumberFormat="1" applyFont="1" applyFill="1" applyBorder="1" applyAlignment="1"/>
    <xf numFmtId="0" fontId="32" fillId="0" borderId="0" xfId="0" applyFont="1" applyBorder="1"/>
    <xf numFmtId="0" fontId="32" fillId="0" borderId="0" xfId="0" applyFont="1"/>
    <xf numFmtId="0" fontId="23" fillId="3" borderId="47" xfId="0" applyFont="1" applyFill="1" applyBorder="1" applyAlignment="1" applyProtection="1">
      <alignment horizontal="center"/>
      <protection locked="0"/>
    </xf>
    <xf numFmtId="0" fontId="35" fillId="0" borderId="0" xfId="0" applyFont="1" applyBorder="1"/>
    <xf numFmtId="14" fontId="15" fillId="0" borderId="0" xfId="0" applyNumberFormat="1" applyFont="1" applyBorder="1"/>
    <xf numFmtId="0" fontId="36" fillId="0" borderId="0" xfId="0" applyFont="1" applyBorder="1"/>
    <xf numFmtId="0" fontId="17" fillId="0" borderId="0" xfId="0" applyFont="1"/>
    <xf numFmtId="0" fontId="9" fillId="0" borderId="51" xfId="0" applyFont="1" applyBorder="1" applyAlignment="1"/>
    <xf numFmtId="0" fontId="9" fillId="0" borderId="5" xfId="0" applyFont="1" applyBorder="1" applyAlignment="1"/>
    <xf numFmtId="0" fontId="37" fillId="0" borderId="9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1" xfId="0" applyFont="1" applyFill="1" applyBorder="1" applyAlignment="1"/>
    <xf numFmtId="0" fontId="9" fillId="0" borderId="5" xfId="0" applyFont="1" applyFill="1" applyBorder="1" applyAlignment="1"/>
    <xf numFmtId="0" fontId="38" fillId="0" borderId="9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0" xfId="0" applyFont="1" applyBorder="1" applyAlignment="1"/>
    <xf numFmtId="0" fontId="9" fillId="0" borderId="3" xfId="0" applyFont="1" applyBorder="1" applyAlignment="1"/>
    <xf numFmtId="0" fontId="37" fillId="0" borderId="49" xfId="0" applyFont="1" applyFill="1" applyBorder="1" applyAlignment="1">
      <alignment horizontal="center"/>
    </xf>
    <xf numFmtId="7" fontId="9" fillId="6" borderId="50" xfId="0" applyNumberFormat="1" applyFont="1" applyFill="1" applyBorder="1" applyAlignment="1"/>
    <xf numFmtId="7" fontId="9" fillId="6" borderId="3" xfId="0" applyNumberFormat="1" applyFont="1" applyFill="1" applyBorder="1" applyAlignment="1"/>
    <xf numFmtId="7" fontId="9" fillId="6" borderId="49" xfId="0" applyNumberFormat="1" applyFont="1" applyFill="1" applyBorder="1" applyAlignment="1"/>
    <xf numFmtId="7" fontId="9" fillId="6" borderId="48" xfId="0" applyNumberFormat="1" applyFont="1" applyFill="1" applyBorder="1" applyAlignment="1"/>
    <xf numFmtId="7" fontId="9" fillId="6" borderId="0" xfId="0" applyNumberFormat="1" applyFont="1" applyFill="1" applyBorder="1" applyAlignment="1"/>
    <xf numFmtId="7" fontId="9" fillId="6" borderId="40" xfId="0" applyNumberFormat="1" applyFont="1" applyFill="1" applyBorder="1" applyAlignment="1"/>
    <xf numFmtId="7" fontId="9" fillId="6" borderId="7" xfId="0" applyNumberFormat="1" applyFont="1" applyFill="1" applyBorder="1" applyAlignment="1"/>
    <xf numFmtId="7" fontId="9" fillId="6" borderId="1" xfId="0" applyNumberFormat="1" applyFont="1" applyFill="1" applyBorder="1" applyAlignment="1"/>
    <xf numFmtId="7" fontId="9" fillId="6" borderId="2" xfId="0" applyNumberFormat="1" applyFont="1" applyFill="1" applyBorder="1" applyAlignment="1"/>
    <xf numFmtId="0" fontId="9" fillId="0" borderId="51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9" fillId="0" borderId="50" xfId="0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43" fontId="9" fillId="0" borderId="0" xfId="1" applyNumberFormat="1" applyFont="1" applyFill="1" applyBorder="1" applyAlignment="1"/>
    <xf numFmtId="43" fontId="9" fillId="0" borderId="0" xfId="1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Fill="1" applyBorder="1" applyAlignment="1"/>
    <xf numFmtId="0" fontId="0" fillId="0" borderId="0" xfId="0" applyBorder="1" applyAlignment="1"/>
    <xf numFmtId="44" fontId="0" fillId="0" borderId="0" xfId="0" applyNumberFormat="1" applyBorder="1"/>
    <xf numFmtId="168" fontId="0" fillId="0" borderId="0" xfId="1" applyNumberFormat="1" applyFont="1" applyBorder="1" applyAlignment="1">
      <alignment horizontal="center"/>
    </xf>
    <xf numFmtId="37" fontId="0" fillId="0" borderId="0" xfId="0" applyNumberFormat="1" applyBorder="1"/>
    <xf numFmtId="169" fontId="0" fillId="0" borderId="0" xfId="0" applyNumberFormat="1" applyBorder="1" applyAlignment="1">
      <alignment horizontal="center"/>
    </xf>
    <xf numFmtId="43" fontId="0" fillId="0" borderId="0" xfId="1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7" fillId="0" borderId="16" xfId="0" applyFont="1" applyBorder="1" applyAlignment="1"/>
    <xf numFmtId="0" fontId="17" fillId="0" borderId="18" xfId="0" applyFont="1" applyFill="1" applyBorder="1" applyAlignment="1"/>
    <xf numFmtId="0" fontId="17" fillId="0" borderId="18" xfId="0" applyFont="1" applyBorder="1" applyAlignment="1"/>
    <xf numFmtId="0" fontId="17" fillId="0" borderId="21" xfId="0" applyFont="1" applyBorder="1" applyAlignment="1"/>
    <xf numFmtId="0" fontId="2" fillId="0" borderId="0" xfId="0" applyFont="1" applyFill="1" applyAlignment="1">
      <alignment horizontal="center" vertical="center"/>
    </xf>
    <xf numFmtId="0" fontId="16" fillId="0" borderId="0" xfId="0" applyFont="1" applyAlignment="1" applyProtection="1"/>
    <xf numFmtId="0" fontId="40" fillId="0" borderId="0" xfId="0" applyFont="1" applyAlignment="1" applyProtection="1"/>
    <xf numFmtId="0" fontId="16" fillId="0" borderId="0" xfId="0" applyFont="1" applyBorder="1" applyAlignment="1" applyProtection="1"/>
    <xf numFmtId="0" fontId="4" fillId="0" borderId="0" xfId="0" applyFont="1" applyAlignment="1"/>
    <xf numFmtId="0" fontId="16" fillId="0" borderId="0" xfId="0" applyFont="1" applyBorder="1" applyProtection="1"/>
    <xf numFmtId="0" fontId="40" fillId="0" borderId="48" xfId="0" applyFont="1" applyBorder="1" applyProtection="1"/>
    <xf numFmtId="0" fontId="16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vertical="center"/>
    </xf>
    <xf numFmtId="0" fontId="38" fillId="0" borderId="48" xfId="0" applyFont="1" applyBorder="1" applyAlignment="1" applyProtection="1">
      <alignment vertical="center"/>
    </xf>
    <xf numFmtId="165" fontId="8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Fill="1" applyBorder="1" applyAlignment="1" applyProtection="1">
      <alignment horizontal="center"/>
    </xf>
    <xf numFmtId="1" fontId="8" fillId="3" borderId="64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Protection="1"/>
    <xf numFmtId="165" fontId="8" fillId="0" borderId="0" xfId="1" applyNumberFormat="1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0" fillId="0" borderId="26" xfId="0" applyFont="1" applyFill="1" applyBorder="1" applyAlignment="1" applyProtection="1"/>
    <xf numFmtId="0" fontId="9" fillId="0" borderId="18" xfId="0" applyFont="1" applyFill="1" applyBorder="1" applyProtection="1"/>
    <xf numFmtId="0" fontId="37" fillId="0" borderId="5" xfId="0" applyFont="1" applyFill="1" applyBorder="1" applyProtection="1"/>
    <xf numFmtId="0" fontId="9" fillId="0" borderId="6" xfId="0" applyFont="1" applyFill="1" applyBorder="1" applyAlignment="1" applyProtection="1">
      <alignment horizontal="left"/>
    </xf>
    <xf numFmtId="4" fontId="9" fillId="0" borderId="51" xfId="1" applyNumberFormat="1" applyFont="1" applyFill="1" applyBorder="1" applyProtection="1"/>
    <xf numFmtId="0" fontId="9" fillId="0" borderId="1" xfId="0" applyFont="1" applyFill="1" applyBorder="1" applyProtection="1"/>
    <xf numFmtId="0" fontId="37" fillId="0" borderId="1" xfId="0" applyFont="1" applyFill="1" applyBorder="1" applyProtection="1"/>
    <xf numFmtId="0" fontId="9" fillId="0" borderId="7" xfId="0" applyFont="1" applyFill="1" applyBorder="1" applyAlignment="1" applyProtection="1">
      <alignment horizontal="left"/>
    </xf>
    <xf numFmtId="4" fontId="9" fillId="0" borderId="8" xfId="0" applyNumberFormat="1" applyFont="1" applyFill="1" applyBorder="1" applyProtection="1"/>
    <xf numFmtId="166" fontId="10" fillId="0" borderId="44" xfId="0" applyNumberFormat="1" applyFont="1" applyFill="1" applyBorder="1" applyProtection="1"/>
    <xf numFmtId="0" fontId="9" fillId="0" borderId="3" xfId="0" applyFont="1" applyFill="1" applyBorder="1" applyProtection="1"/>
    <xf numFmtId="0" fontId="37" fillId="0" borderId="3" xfId="0" applyFont="1" applyFill="1" applyBorder="1" applyProtection="1"/>
    <xf numFmtId="0" fontId="9" fillId="0" borderId="50" xfId="0" applyFont="1" applyFill="1" applyBorder="1" applyAlignment="1" applyProtection="1">
      <alignment horizontal="left"/>
    </xf>
    <xf numFmtId="4" fontId="9" fillId="0" borderId="4" xfId="0" applyNumberFormat="1" applyFont="1" applyFill="1" applyBorder="1" applyProtection="1"/>
    <xf numFmtId="0" fontId="9" fillId="0" borderId="21" xfId="0" applyFont="1" applyFill="1" applyBorder="1" applyProtection="1"/>
    <xf numFmtId="0" fontId="37" fillId="0" borderId="22" xfId="0" applyFont="1" applyFill="1" applyBorder="1" applyProtection="1"/>
    <xf numFmtId="0" fontId="9" fillId="0" borderId="24" xfId="0" applyFont="1" applyFill="1" applyBorder="1" applyAlignment="1" applyProtection="1">
      <alignment horizontal="left"/>
    </xf>
    <xf numFmtId="4" fontId="9" fillId="0" borderId="55" xfId="1" applyNumberFormat="1" applyFont="1" applyFill="1" applyBorder="1" applyProtection="1"/>
    <xf numFmtId="0" fontId="10" fillId="0" borderId="25" xfId="0" applyFont="1" applyFill="1" applyBorder="1" applyAlignment="1" applyProtection="1"/>
    <xf numFmtId="0" fontId="10" fillId="0" borderId="27" xfId="0" applyFont="1" applyFill="1" applyBorder="1" applyAlignment="1" applyProtection="1">
      <alignment horizontal="right"/>
    </xf>
    <xf numFmtId="0" fontId="9" fillId="0" borderId="5" xfId="0" applyFont="1" applyFill="1" applyBorder="1" applyProtection="1"/>
    <xf numFmtId="0" fontId="10" fillId="3" borderId="6" xfId="0" quotePrefix="1" applyFont="1" applyFill="1" applyBorder="1" applyAlignment="1" applyProtection="1">
      <alignment horizontal="center"/>
      <protection locked="0"/>
    </xf>
    <xf numFmtId="4" fontId="9" fillId="0" borderId="9" xfId="0" applyNumberFormat="1" applyFont="1" applyFill="1" applyBorder="1" applyProtection="1"/>
    <xf numFmtId="166" fontId="10" fillId="0" borderId="19" xfId="0" applyNumberFormat="1" applyFont="1" applyFill="1" applyBorder="1" applyProtection="1"/>
    <xf numFmtId="0" fontId="9" fillId="0" borderId="22" xfId="0" applyFont="1" applyFill="1" applyBorder="1" applyProtection="1"/>
    <xf numFmtId="4" fontId="9" fillId="0" borderId="22" xfId="0" applyNumberFormat="1" applyFont="1" applyFill="1" applyBorder="1" applyProtection="1"/>
    <xf numFmtId="4" fontId="9" fillId="0" borderId="24" xfId="1" applyNumberFormat="1" applyFont="1" applyFill="1" applyBorder="1" applyProtection="1"/>
    <xf numFmtId="0" fontId="9" fillId="0" borderId="51" xfId="0" applyFont="1" applyFill="1" applyBorder="1" applyAlignment="1" applyProtection="1">
      <alignment horizontal="left"/>
    </xf>
    <xf numFmtId="0" fontId="37" fillId="0" borderId="9" xfId="0" applyFont="1" applyFill="1" applyBorder="1" applyProtection="1"/>
    <xf numFmtId="0" fontId="37" fillId="0" borderId="23" xfId="0" applyFont="1" applyFill="1" applyBorder="1" applyProtection="1"/>
    <xf numFmtId="0" fontId="9" fillId="0" borderId="55" xfId="0" applyFont="1" applyFill="1" applyBorder="1" applyAlignment="1" applyProtection="1">
      <alignment horizontal="left"/>
    </xf>
    <xf numFmtId="4" fontId="9" fillId="0" borderId="23" xfId="0" applyNumberFormat="1" applyFont="1" applyFill="1" applyBorder="1" applyProtection="1"/>
    <xf numFmtId="4" fontId="9" fillId="0" borderId="5" xfId="0" applyNumberFormat="1" applyFont="1" applyFill="1" applyBorder="1" applyProtection="1"/>
    <xf numFmtId="4" fontId="10" fillId="0" borderId="5" xfId="0" applyNumberFormat="1" applyFont="1" applyFill="1" applyBorder="1" applyAlignment="1" applyProtection="1">
      <alignment horizontal="center"/>
    </xf>
    <xf numFmtId="166" fontId="10" fillId="6" borderId="19" xfId="0" applyNumberFormat="1" applyFont="1" applyFill="1" applyBorder="1" applyProtection="1"/>
    <xf numFmtId="166" fontId="10" fillId="0" borderId="45" xfId="0" applyNumberFormat="1" applyFont="1" applyFill="1" applyBorder="1" applyProtection="1"/>
    <xf numFmtId="4" fontId="9" fillId="0" borderId="24" xfId="0" applyNumberFormat="1" applyFont="1" applyFill="1" applyBorder="1" applyProtection="1"/>
    <xf numFmtId="4" fontId="9" fillId="0" borderId="6" xfId="1" applyNumberFormat="1" applyFont="1" applyFill="1" applyBorder="1" applyProtection="1"/>
    <xf numFmtId="43" fontId="10" fillId="0" borderId="6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right" vertical="center"/>
    </xf>
    <xf numFmtId="0" fontId="10" fillId="0" borderId="6" xfId="0" applyFont="1" applyFill="1" applyBorder="1" applyAlignment="1" applyProtection="1">
      <alignment horizontal="center"/>
    </xf>
    <xf numFmtId="0" fontId="37" fillId="3" borderId="5" xfId="0" quotePrefix="1" applyFont="1" applyFill="1" applyBorder="1" applyAlignment="1" applyProtection="1">
      <alignment horizontal="right" vertical="center"/>
      <protection locked="0"/>
    </xf>
    <xf numFmtId="1" fontId="10" fillId="3" borderId="51" xfId="0" quotePrefix="1" applyNumberFormat="1" applyFont="1" applyFill="1" applyBorder="1" applyAlignment="1" applyProtection="1">
      <alignment horizontal="center"/>
      <protection locked="0"/>
    </xf>
    <xf numFmtId="43" fontId="10" fillId="0" borderId="50" xfId="0" applyNumberFormat="1" applyFont="1" applyFill="1" applyBorder="1" applyAlignment="1" applyProtection="1">
      <alignment vertical="center"/>
    </xf>
    <xf numFmtId="0" fontId="37" fillId="3" borderId="22" xfId="0" quotePrefix="1" applyFont="1" applyFill="1" applyBorder="1" applyAlignment="1" applyProtection="1">
      <alignment horizontal="right" vertical="center"/>
      <protection locked="0"/>
    </xf>
    <xf numFmtId="43" fontId="10" fillId="0" borderId="55" xfId="0" applyNumberFormat="1" applyFont="1" applyFill="1" applyBorder="1" applyAlignment="1" applyProtection="1">
      <alignment vertical="center"/>
    </xf>
    <xf numFmtId="0" fontId="10" fillId="0" borderId="70" xfId="0" applyFont="1" applyFill="1" applyBorder="1" applyAlignment="1" applyProtection="1">
      <alignment horizontal="right"/>
    </xf>
    <xf numFmtId="1" fontId="10" fillId="0" borderId="35" xfId="0" applyNumberFormat="1" applyFont="1" applyBorder="1" applyAlignment="1" applyProtection="1">
      <alignment horizontal="center"/>
    </xf>
    <xf numFmtId="0" fontId="10" fillId="0" borderId="35" xfId="0" applyFont="1" applyBorder="1" applyAlignment="1" applyProtection="1">
      <alignment horizontal="right"/>
    </xf>
    <xf numFmtId="8" fontId="10" fillId="0" borderId="29" xfId="0" applyNumberFormat="1" applyFont="1" applyBorder="1" applyProtection="1"/>
    <xf numFmtId="0" fontId="9" fillId="0" borderId="35" xfId="0" applyNumberFormat="1" applyFont="1" applyFill="1" applyBorder="1" applyAlignment="1" applyProtection="1">
      <alignment horizontal="right"/>
    </xf>
    <xf numFmtId="0" fontId="10" fillId="0" borderId="6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right"/>
    </xf>
    <xf numFmtId="8" fontId="10" fillId="0" borderId="31" xfId="0" applyNumberFormat="1" applyFont="1" applyBorder="1" applyProtection="1"/>
    <xf numFmtId="1" fontId="10" fillId="0" borderId="4" xfId="0" applyNumberFormat="1" applyFont="1" applyBorder="1" applyAlignment="1" applyProtection="1">
      <alignment horizontal="center"/>
    </xf>
    <xf numFmtId="43" fontId="10" fillId="6" borderId="50" xfId="0" applyNumberFormat="1" applyFont="1" applyFill="1" applyBorder="1" applyAlignment="1" applyProtection="1"/>
    <xf numFmtId="43" fontId="10" fillId="0" borderId="53" xfId="0" applyNumberFormat="1" applyFont="1" applyFill="1" applyBorder="1" applyAlignment="1" applyProtection="1"/>
    <xf numFmtId="0" fontId="45" fillId="0" borderId="0" xfId="0" applyFont="1" applyBorder="1" applyAlignment="1"/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 horizontal="right"/>
    </xf>
    <xf numFmtId="0" fontId="10" fillId="3" borderId="29" xfId="0" applyNumberFormat="1" applyFont="1" applyFill="1" applyBorder="1" applyAlignment="1" applyProtection="1">
      <protection locked="0"/>
    </xf>
    <xf numFmtId="0" fontId="10" fillId="0" borderId="5" xfId="0" applyFont="1" applyFill="1" applyBorder="1" applyProtection="1"/>
    <xf numFmtId="0" fontId="10" fillId="3" borderId="51" xfId="0" quotePrefix="1" applyFont="1" applyFill="1" applyBorder="1" applyAlignment="1" applyProtection="1">
      <alignment horizontal="center"/>
      <protection locked="0"/>
    </xf>
    <xf numFmtId="2" fontId="10" fillId="0" borderId="19" xfId="0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2" fontId="10" fillId="6" borderId="19" xfId="0" applyNumberFormat="1" applyFont="1" applyFill="1" applyBorder="1" applyProtection="1"/>
    <xf numFmtId="2" fontId="10" fillId="0" borderId="45" xfId="0" applyNumberFormat="1" applyFont="1" applyFill="1" applyBorder="1" applyAlignment="1" applyProtection="1">
      <alignment horizontal="right"/>
    </xf>
    <xf numFmtId="0" fontId="10" fillId="0" borderId="69" xfId="0" applyFont="1" applyFill="1" applyBorder="1" applyAlignment="1" applyProtection="1">
      <alignment horizontal="center"/>
    </xf>
    <xf numFmtId="8" fontId="10" fillId="0" borderId="71" xfId="0" applyNumberFormat="1" applyFont="1" applyFill="1" applyBorder="1" applyAlignment="1" applyProtection="1">
      <alignment horizontal="right"/>
    </xf>
    <xf numFmtId="0" fontId="25" fillId="0" borderId="53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5" borderId="0" xfId="0" applyFont="1" applyFill="1" applyAlignment="1">
      <alignment vertical="center"/>
    </xf>
    <xf numFmtId="0" fontId="25" fillId="5" borderId="41" xfId="0" applyFont="1" applyFill="1" applyBorder="1" applyAlignment="1">
      <alignment vertical="center"/>
    </xf>
    <xf numFmtId="0" fontId="25" fillId="5" borderId="54" xfId="0" applyFont="1" applyFill="1" applyBorder="1" applyAlignment="1">
      <alignment vertical="center"/>
    </xf>
    <xf numFmtId="0" fontId="21" fillId="0" borderId="51" xfId="0" applyFont="1" applyFill="1" applyBorder="1" applyAlignment="1">
      <alignment vertical="top"/>
    </xf>
    <xf numFmtId="0" fontId="21" fillId="0" borderId="5" xfId="0" applyFont="1" applyFill="1" applyBorder="1" applyAlignment="1">
      <alignment vertical="top"/>
    </xf>
    <xf numFmtId="44" fontId="14" fillId="0" borderId="9" xfId="1" applyFont="1" applyBorder="1" applyAlignment="1" applyProtection="1"/>
    <xf numFmtId="44" fontId="14" fillId="4" borderId="9" xfId="1" applyFont="1" applyFill="1" applyBorder="1" applyAlignment="1" applyProtection="1"/>
    <xf numFmtId="0" fontId="13" fillId="2" borderId="6" xfId="0" quotePrefix="1" applyNumberFormat="1" applyFont="1" applyFill="1" applyBorder="1" applyProtection="1">
      <protection locked="0"/>
    </xf>
    <xf numFmtId="0" fontId="25" fillId="8" borderId="0" xfId="0" applyFont="1" applyFill="1" applyAlignment="1">
      <alignment vertical="center"/>
    </xf>
    <xf numFmtId="0" fontId="2" fillId="0" borderId="58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vertical="center"/>
      <protection locked="0"/>
    </xf>
    <xf numFmtId="49" fontId="17" fillId="0" borderId="7" xfId="0" quotePrefix="1" applyNumberFormat="1" applyFont="1" applyFill="1" applyBorder="1" applyAlignment="1" applyProtection="1">
      <alignment horizontal="center" vertical="center"/>
    </xf>
    <xf numFmtId="49" fontId="17" fillId="0" borderId="51" xfId="0" applyNumberFormat="1" applyFont="1" applyFill="1" applyBorder="1" applyAlignment="1" applyProtection="1">
      <alignment horizontal="center" vertical="center"/>
    </xf>
    <xf numFmtId="49" fontId="17" fillId="0" borderId="55" xfId="0" applyNumberFormat="1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/>
      <protection locked="0"/>
    </xf>
    <xf numFmtId="0" fontId="17" fillId="0" borderId="51" xfId="0" applyFont="1" applyFill="1" applyBorder="1" applyAlignment="1" applyProtection="1">
      <alignment horizontal="center"/>
      <protection locked="0"/>
    </xf>
    <xf numFmtId="0" fontId="17" fillId="0" borderId="51" xfId="0" applyFont="1" applyBorder="1" applyAlignment="1" applyProtection="1">
      <alignment horizontal="center"/>
      <protection locked="0"/>
    </xf>
    <xf numFmtId="0" fontId="17" fillId="0" borderId="55" xfId="0" applyFont="1" applyBorder="1" applyAlignment="1" applyProtection="1">
      <alignment horizont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vertical="center"/>
    </xf>
    <xf numFmtId="0" fontId="46" fillId="0" borderId="41" xfId="0" applyFont="1" applyBorder="1" applyAlignment="1" applyProtection="1">
      <alignment vertical="center"/>
    </xf>
    <xf numFmtId="0" fontId="2" fillId="7" borderId="5" xfId="0" applyFont="1" applyFill="1" applyBorder="1" applyAlignment="1" applyProtection="1">
      <alignment horizontal="center" vertical="center"/>
    </xf>
    <xf numFmtId="0" fontId="2" fillId="9" borderId="29" xfId="0" applyFont="1" applyFill="1" applyBorder="1" applyAlignment="1">
      <alignment vertical="center"/>
    </xf>
    <xf numFmtId="0" fontId="25" fillId="9" borderId="41" xfId="0" applyFont="1" applyFill="1" applyBorder="1" applyAlignment="1">
      <alignment vertical="center"/>
    </xf>
    <xf numFmtId="0" fontId="2" fillId="9" borderId="61" xfId="0" applyFont="1" applyFill="1" applyBorder="1" applyAlignment="1">
      <alignment vertical="center"/>
    </xf>
    <xf numFmtId="0" fontId="2" fillId="9" borderId="62" xfId="0" applyFont="1" applyFill="1" applyBorder="1" applyAlignment="1">
      <alignment vertical="center"/>
    </xf>
    <xf numFmtId="0" fontId="2" fillId="9" borderId="63" xfId="0" applyFont="1" applyFill="1" applyBorder="1" applyAlignment="1">
      <alignment vertical="center"/>
    </xf>
    <xf numFmtId="0" fontId="2" fillId="9" borderId="79" xfId="0" applyFont="1" applyFill="1" applyBorder="1" applyAlignment="1">
      <alignment vertical="center"/>
    </xf>
    <xf numFmtId="0" fontId="2" fillId="9" borderId="60" xfId="0" applyFont="1" applyFill="1" applyBorder="1" applyAlignment="1">
      <alignment vertical="center"/>
    </xf>
    <xf numFmtId="0" fontId="2" fillId="9" borderId="53" xfId="0" applyFont="1" applyFill="1" applyBorder="1" applyAlignment="1">
      <alignment vertical="center"/>
    </xf>
    <xf numFmtId="0" fontId="2" fillId="3" borderId="56" xfId="0" applyFont="1" applyFill="1" applyBorder="1" applyAlignment="1" applyProtection="1">
      <alignment vertical="center"/>
      <protection locked="0"/>
    </xf>
    <xf numFmtId="0" fontId="2" fillId="3" borderId="35" xfId="0" applyFont="1" applyFill="1" applyBorder="1" applyAlignment="1" applyProtection="1">
      <alignment vertical="center"/>
      <protection locked="0"/>
    </xf>
    <xf numFmtId="0" fontId="2" fillId="3" borderId="57" xfId="0" applyFont="1" applyFill="1" applyBorder="1" applyAlignment="1" applyProtection="1">
      <alignment vertical="center"/>
      <protection locked="0"/>
    </xf>
    <xf numFmtId="0" fontId="2" fillId="3" borderId="58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25" fillId="3" borderId="6" xfId="0" applyFont="1" applyFill="1" applyBorder="1" applyAlignment="1" applyProtection="1">
      <alignment vertical="center"/>
      <protection locked="0"/>
    </xf>
    <xf numFmtId="0" fontId="2" fillId="3" borderId="59" xfId="0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vertical="center"/>
      <protection locked="0"/>
    </xf>
    <xf numFmtId="0" fontId="2" fillId="3" borderId="45" xfId="0" applyFont="1" applyFill="1" applyBorder="1" applyAlignment="1" applyProtection="1">
      <alignment vertical="center"/>
      <protection locked="0"/>
    </xf>
    <xf numFmtId="0" fontId="17" fillId="3" borderId="56" xfId="0" applyFont="1" applyFill="1" applyBorder="1" applyAlignment="1" applyProtection="1">
      <protection locked="0"/>
    </xf>
    <xf numFmtId="0" fontId="17" fillId="3" borderId="35" xfId="0" applyFont="1" applyFill="1" applyBorder="1" applyAlignment="1" applyProtection="1">
      <protection locked="0"/>
    </xf>
    <xf numFmtId="0" fontId="2" fillId="3" borderId="28" xfId="0" applyFont="1" applyFill="1" applyBorder="1" applyAlignment="1" applyProtection="1">
      <alignment vertical="center"/>
      <protection locked="0"/>
    </xf>
    <xf numFmtId="0" fontId="17" fillId="3" borderId="58" xfId="0" applyFont="1" applyFill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2" fillId="3" borderId="51" xfId="0" applyFont="1" applyFill="1" applyBorder="1" applyAlignment="1" applyProtection="1">
      <alignment vertical="center"/>
      <protection locked="0"/>
    </xf>
    <xf numFmtId="0" fontId="17" fillId="3" borderId="59" xfId="0" applyFont="1" applyFill="1" applyBorder="1" applyAlignment="1" applyProtection="1">
      <protection locked="0"/>
    </xf>
    <xf numFmtId="0" fontId="17" fillId="3" borderId="24" xfId="0" applyFont="1" applyFill="1" applyBorder="1" applyAlignment="1" applyProtection="1">
      <protection locked="0"/>
    </xf>
    <xf numFmtId="0" fontId="2" fillId="3" borderId="55" xfId="0" applyFont="1" applyFill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horizontal="right"/>
    </xf>
    <xf numFmtId="0" fontId="13" fillId="0" borderId="23" xfId="0" applyFont="1" applyBorder="1" applyAlignment="1" applyProtection="1">
      <alignment horizontal="right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1" xfId="0" applyFont="1" applyBorder="1" applyAlignment="1" applyProtection="1">
      <alignment horizontal="center"/>
    </xf>
    <xf numFmtId="0" fontId="28" fillId="0" borderId="42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5" fillId="5" borderId="0" xfId="0" applyFont="1" applyFill="1" applyAlignment="1">
      <alignment horizontal="right" vertical="center"/>
    </xf>
    <xf numFmtId="0" fontId="25" fillId="8" borderId="0" xfId="0" applyFont="1" applyFill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13" fillId="3" borderId="5" xfId="0" applyFont="1" applyFill="1" applyBorder="1" applyAlignment="1" applyProtection="1">
      <alignment horizontal="left"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0" fontId="14" fillId="0" borderId="18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8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18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8" fontId="13" fillId="0" borderId="6" xfId="2" applyNumberFormat="1" applyFont="1" applyBorder="1" applyAlignment="1" applyProtection="1">
      <alignment horizontal="center"/>
    </xf>
    <xf numFmtId="8" fontId="13" fillId="0" borderId="19" xfId="2" applyNumberFormat="1" applyFont="1" applyBorder="1" applyAlignment="1" applyProtection="1">
      <alignment horizontal="center"/>
    </xf>
    <xf numFmtId="8" fontId="24" fillId="0" borderId="6" xfId="0" applyNumberFormat="1" applyFont="1" applyBorder="1" applyAlignment="1" applyProtection="1">
      <alignment horizontal="right" vertical="center"/>
    </xf>
    <xf numFmtId="8" fontId="24" fillId="0" borderId="24" xfId="0" applyNumberFormat="1" applyFont="1" applyBorder="1" applyAlignment="1" applyProtection="1">
      <alignment horizontal="right" vertical="center"/>
    </xf>
    <xf numFmtId="8" fontId="24" fillId="2" borderId="6" xfId="1" applyNumberFormat="1" applyFont="1" applyFill="1" applyBorder="1" applyAlignment="1" applyProtection="1">
      <alignment horizontal="center" vertical="center"/>
      <protection locked="0"/>
    </xf>
    <xf numFmtId="8" fontId="24" fillId="3" borderId="6" xfId="1" applyNumberFormat="1" applyFont="1" applyFill="1" applyBorder="1" applyAlignment="1" applyProtection="1">
      <alignment horizontal="center" vertical="center"/>
      <protection locked="0"/>
    </xf>
    <xf numFmtId="8" fontId="13" fillId="0" borderId="6" xfId="1" applyNumberFormat="1" applyFont="1" applyFill="1" applyBorder="1" applyAlignment="1" applyProtection="1">
      <alignment horizontal="center" vertical="center"/>
    </xf>
    <xf numFmtId="8" fontId="13" fillId="0" borderId="6" xfId="0" applyNumberFormat="1" applyFont="1" applyBorder="1" applyAlignment="1" applyProtection="1">
      <alignment horizontal="right" vertical="center"/>
    </xf>
    <xf numFmtId="8" fontId="13" fillId="0" borderId="24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43" fontId="10" fillId="0" borderId="12" xfId="1" applyNumberFormat="1" applyFont="1" applyBorder="1" applyAlignment="1">
      <alignment horizontal="center" wrapText="1"/>
    </xf>
    <xf numFmtId="43" fontId="10" fillId="0" borderId="8" xfId="1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6" fillId="0" borderId="1" xfId="0" applyFont="1" applyBorder="1" applyAlignment="1" applyProtection="1">
      <alignment horizontal="right"/>
    </xf>
    <xf numFmtId="0" fontId="9" fillId="0" borderId="6" xfId="0" applyFont="1" applyBorder="1" applyAlignment="1">
      <alignment horizontal="center"/>
    </xf>
    <xf numFmtId="0" fontId="10" fillId="0" borderId="11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</xf>
    <xf numFmtId="0" fontId="10" fillId="0" borderId="17" xfId="0" applyFont="1" applyBorder="1" applyAlignment="1" applyProtection="1">
      <alignment horizontal="center" wrapText="1"/>
    </xf>
    <xf numFmtId="0" fontId="16" fillId="0" borderId="0" xfId="0" applyFont="1" applyProtection="1"/>
    <xf numFmtId="0" fontId="20" fillId="0" borderId="0" xfId="0" applyFont="1" applyAlignment="1" applyProtection="1">
      <alignment horizontal="center" vertical="center" wrapText="1"/>
    </xf>
    <xf numFmtId="14" fontId="8" fillId="2" borderId="6" xfId="0" applyNumberFormat="1" applyFont="1" applyFill="1" applyBorder="1" applyAlignment="1" applyProtection="1">
      <alignment horizontal="center"/>
      <protection locked="0"/>
    </xf>
    <xf numFmtId="0" fontId="17" fillId="0" borderId="6" xfId="0" applyFont="1" applyBorder="1" applyProtection="1">
      <protection locked="0"/>
    </xf>
    <xf numFmtId="0" fontId="14" fillId="0" borderId="30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8" fontId="24" fillId="0" borderId="6" xfId="1" applyNumberFormat="1" applyFont="1" applyFill="1" applyBorder="1" applyAlignment="1" applyProtection="1">
      <alignment horizontal="center" vertical="center"/>
    </xf>
    <xf numFmtId="166" fontId="24" fillId="0" borderId="35" xfId="1" applyNumberFormat="1" applyFont="1" applyFill="1" applyBorder="1" applyAlignment="1" applyProtection="1">
      <alignment horizontal="center" vertical="center"/>
    </xf>
    <xf numFmtId="166" fontId="24" fillId="0" borderId="6" xfId="1" applyNumberFormat="1" applyFont="1" applyFill="1" applyBorder="1" applyAlignment="1" applyProtection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8" fontId="13" fillId="0" borderId="35" xfId="1" applyNumberFormat="1" applyFont="1" applyFill="1" applyBorder="1" applyAlignment="1" applyProtection="1">
      <alignment horizontal="center" vertical="center"/>
    </xf>
    <xf numFmtId="0" fontId="10" fillId="0" borderId="3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43" fontId="9" fillId="0" borderId="6" xfId="1" applyNumberFormat="1" applyFont="1" applyBorder="1" applyAlignment="1">
      <alignment horizontal="center"/>
    </xf>
    <xf numFmtId="49" fontId="8" fillId="3" borderId="6" xfId="0" applyNumberFormat="1" applyFont="1" applyFill="1" applyBorder="1" applyProtection="1">
      <protection locked="0"/>
    </xf>
    <xf numFmtId="14" fontId="22" fillId="0" borderId="39" xfId="0" applyNumberFormat="1" applyFont="1" applyBorder="1"/>
    <xf numFmtId="14" fontId="22" fillId="0" borderId="33" xfId="0" applyNumberFormat="1" applyFont="1" applyBorder="1"/>
    <xf numFmtId="165" fontId="8" fillId="2" borderId="6" xfId="0" applyNumberFormat="1" applyFont="1" applyFill="1" applyBorder="1" applyAlignment="1" applyProtection="1">
      <alignment horizontal="center"/>
      <protection locked="0"/>
    </xf>
    <xf numFmtId="49" fontId="14" fillId="0" borderId="30" xfId="0" applyNumberFormat="1" applyFont="1" applyBorder="1" applyAlignment="1">
      <alignment horizontal="right" vertical="center"/>
    </xf>
    <xf numFmtId="49" fontId="14" fillId="0" borderId="3" xfId="0" applyNumberFormat="1" applyFont="1" applyBorder="1" applyAlignment="1">
      <alignment horizontal="right" vertical="center"/>
    </xf>
    <xf numFmtId="49" fontId="14" fillId="0" borderId="32" xfId="0" applyNumberFormat="1" applyFont="1" applyBorder="1" applyAlignment="1">
      <alignment horizontal="right" vertical="center"/>
    </xf>
    <xf numFmtId="49" fontId="14" fillId="0" borderId="33" xfId="0" applyNumberFormat="1" applyFont="1" applyBorder="1" applyAlignment="1">
      <alignment horizontal="right" vertical="center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30" xfId="0" applyFont="1" applyFill="1" applyBorder="1" applyAlignment="1" applyProtection="1">
      <alignment horizontal="left" wrapText="1"/>
      <protection locked="0"/>
    </xf>
    <xf numFmtId="0" fontId="14" fillId="0" borderId="3" xfId="0" applyFont="1" applyFill="1" applyBorder="1" applyAlignment="1" applyProtection="1">
      <alignment horizontal="left" wrapText="1"/>
      <protection locked="0"/>
    </xf>
    <xf numFmtId="0" fontId="14" fillId="0" borderId="32" xfId="0" applyFont="1" applyFill="1" applyBorder="1" applyAlignment="1" applyProtection="1">
      <alignment horizontal="left" wrapText="1"/>
      <protection locked="0"/>
    </xf>
    <xf numFmtId="0" fontId="14" fillId="0" borderId="33" xfId="0" applyFont="1" applyFill="1" applyBorder="1" applyAlignment="1" applyProtection="1">
      <alignment horizontal="left" wrapText="1"/>
      <protection locked="0"/>
    </xf>
    <xf numFmtId="0" fontId="14" fillId="3" borderId="3" xfId="0" applyFont="1" applyFill="1" applyBorder="1" applyAlignment="1" applyProtection="1">
      <alignment horizontal="left" wrapText="1"/>
      <protection locked="0"/>
    </xf>
    <xf numFmtId="0" fontId="14" fillId="3" borderId="31" xfId="0" applyFont="1" applyFill="1" applyBorder="1" applyAlignment="1" applyProtection="1">
      <alignment horizontal="left" wrapText="1"/>
      <protection locked="0"/>
    </xf>
    <xf numFmtId="0" fontId="14" fillId="3" borderId="33" xfId="0" applyFont="1" applyFill="1" applyBorder="1" applyAlignment="1" applyProtection="1">
      <alignment horizontal="left" wrapText="1"/>
      <protection locked="0"/>
    </xf>
    <xf numFmtId="0" fontId="14" fillId="3" borderId="34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left" wrapText="1"/>
    </xf>
    <xf numFmtId="0" fontId="14" fillId="0" borderId="1" xfId="0" applyFont="1" applyBorder="1" applyAlignment="1" applyProtection="1">
      <alignment horizontal="left" wrapText="1"/>
    </xf>
    <xf numFmtId="0" fontId="14" fillId="0" borderId="30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3" borderId="1" xfId="0" applyFont="1" applyFill="1" applyBorder="1" applyAlignment="1" applyProtection="1">
      <alignment horizontal="left" wrapText="1"/>
      <protection locked="0"/>
    </xf>
    <xf numFmtId="0" fontId="14" fillId="3" borderId="17" xfId="0" applyFont="1" applyFill="1" applyBorder="1" applyAlignment="1" applyProtection="1">
      <alignment horizontal="left" wrapText="1"/>
      <protection locked="0"/>
    </xf>
    <xf numFmtId="0" fontId="14" fillId="3" borderId="3" xfId="0" applyFont="1" applyFill="1" applyBorder="1" applyAlignment="1" applyProtection="1">
      <alignment vertical="top" wrapText="1"/>
      <protection locked="0"/>
    </xf>
    <xf numFmtId="0" fontId="14" fillId="3" borderId="31" xfId="0" applyFont="1" applyFill="1" applyBorder="1" applyAlignment="1" applyProtection="1">
      <alignment vertical="top" wrapText="1"/>
      <protection locked="0"/>
    </xf>
    <xf numFmtId="0" fontId="26" fillId="3" borderId="26" xfId="0" applyFont="1" applyFill="1" applyBorder="1" applyAlignment="1" applyProtection="1">
      <alignment horizontal="center"/>
      <protection locked="0"/>
    </xf>
    <xf numFmtId="0" fontId="26" fillId="3" borderId="27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left" wrapText="1"/>
      <protection locked="0"/>
    </xf>
    <xf numFmtId="0" fontId="13" fillId="3" borderId="20" xfId="0" applyFont="1" applyFill="1" applyBorder="1" applyAlignment="1" applyProtection="1">
      <alignment horizontal="left" wrapText="1"/>
      <protection locked="0"/>
    </xf>
    <xf numFmtId="44" fontId="8" fillId="0" borderId="50" xfId="0" applyNumberFormat="1" applyFont="1" applyFill="1" applyBorder="1" applyAlignment="1">
      <alignment horizontal="center"/>
    </xf>
    <xf numFmtId="44" fontId="8" fillId="0" borderId="3" xfId="0" applyNumberFormat="1" applyFont="1" applyFill="1" applyBorder="1" applyAlignment="1">
      <alignment horizontal="center"/>
    </xf>
    <xf numFmtId="44" fontId="8" fillId="0" borderId="49" xfId="0" applyNumberFormat="1" applyFont="1" applyFill="1" applyBorder="1" applyAlignment="1">
      <alignment horizontal="center"/>
    </xf>
    <xf numFmtId="44" fontId="8" fillId="0" borderId="7" xfId="0" applyNumberFormat="1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/>
    </xf>
    <xf numFmtId="44" fontId="8" fillId="0" borderId="2" xfId="0" applyNumberFormat="1" applyFont="1" applyFill="1" applyBorder="1" applyAlignment="1">
      <alignment horizontal="center"/>
    </xf>
    <xf numFmtId="0" fontId="9" fillId="0" borderId="50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8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5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4" fontId="8" fillId="3" borderId="50" xfId="0" applyNumberFormat="1" applyFont="1" applyFill="1" applyBorder="1" applyAlignment="1" applyProtection="1">
      <protection locked="0"/>
    </xf>
    <xf numFmtId="44" fontId="8" fillId="3" borderId="49" xfId="0" applyNumberFormat="1" applyFont="1" applyFill="1" applyBorder="1" applyAlignment="1" applyProtection="1">
      <protection locked="0"/>
    </xf>
    <xf numFmtId="44" fontId="8" fillId="3" borderId="7" xfId="0" applyNumberFormat="1" applyFont="1" applyFill="1" applyBorder="1" applyAlignment="1" applyProtection="1">
      <protection locked="0"/>
    </xf>
    <xf numFmtId="44" fontId="8" fillId="3" borderId="2" xfId="0" applyNumberFormat="1" applyFont="1" applyFill="1" applyBorder="1" applyAlignment="1" applyProtection="1">
      <protection locked="0"/>
    </xf>
    <xf numFmtId="8" fontId="8" fillId="0" borderId="50" xfId="0" applyNumberFormat="1" applyFont="1" applyBorder="1" applyAlignment="1">
      <alignment horizontal="center"/>
    </xf>
    <xf numFmtId="8" fontId="8" fillId="0" borderId="3" xfId="0" applyNumberFormat="1" applyFont="1" applyBorder="1" applyAlignment="1">
      <alignment horizontal="center"/>
    </xf>
    <xf numFmtId="8" fontId="8" fillId="0" borderId="49" xfId="0" applyNumberFormat="1" applyFont="1" applyBorder="1" applyAlignment="1">
      <alignment horizontal="center"/>
    </xf>
    <xf numFmtId="8" fontId="8" fillId="0" borderId="7" xfId="0" applyNumberFormat="1" applyFont="1" applyBorder="1" applyAlignment="1">
      <alignment horizontal="center"/>
    </xf>
    <xf numFmtId="8" fontId="8" fillId="0" borderId="1" xfId="0" applyNumberFormat="1" applyFont="1" applyBorder="1" applyAlignment="1">
      <alignment horizontal="center"/>
    </xf>
    <xf numFmtId="8" fontId="8" fillId="0" borderId="2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8" fontId="8" fillId="0" borderId="50" xfId="0" applyNumberFormat="1" applyFont="1" applyBorder="1" applyAlignment="1">
      <alignment vertical="center"/>
    </xf>
    <xf numFmtId="8" fontId="8" fillId="0" borderId="49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2" xfId="0" applyNumberFormat="1" applyFont="1" applyBorder="1" applyAlignment="1">
      <alignment vertical="center"/>
    </xf>
    <xf numFmtId="0" fontId="9" fillId="3" borderId="3" xfId="0" applyFont="1" applyFill="1" applyBorder="1" applyAlignment="1" applyProtection="1">
      <alignment vertical="center"/>
      <protection locked="0"/>
    </xf>
    <xf numFmtId="0" fontId="9" fillId="3" borderId="49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3" borderId="4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7" fontId="8" fillId="0" borderId="50" xfId="0" applyNumberFormat="1" applyFont="1" applyFill="1" applyBorder="1" applyAlignment="1"/>
    <xf numFmtId="44" fontId="8" fillId="0" borderId="49" xfId="0" applyNumberFormat="1" applyFont="1" applyFill="1" applyBorder="1" applyAlignment="1"/>
    <xf numFmtId="44" fontId="8" fillId="0" borderId="7" xfId="0" applyNumberFormat="1" applyFont="1" applyFill="1" applyBorder="1" applyAlignment="1"/>
    <xf numFmtId="44" fontId="8" fillId="0" borderId="2" xfId="0" applyNumberFormat="1" applyFont="1" applyFill="1" applyBorder="1" applyAlignment="1"/>
    <xf numFmtId="8" fontId="8" fillId="0" borderId="48" xfId="0" applyNumberFormat="1" applyFont="1" applyBorder="1" applyAlignment="1">
      <alignment horizontal="center"/>
    </xf>
    <xf numFmtId="8" fontId="8" fillId="0" borderId="0" xfId="0" applyNumberFormat="1" applyFont="1" applyBorder="1" applyAlignment="1">
      <alignment horizontal="center"/>
    </xf>
    <xf numFmtId="8" fontId="8" fillId="0" borderId="40" xfId="0" applyNumberFormat="1" applyFont="1" applyBorder="1" applyAlignment="1">
      <alignment horizontal="center"/>
    </xf>
    <xf numFmtId="0" fontId="9" fillId="3" borderId="5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10" fillId="0" borderId="5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4" fontId="8" fillId="3" borderId="48" xfId="0" applyNumberFormat="1" applyFont="1" applyFill="1" applyBorder="1" applyAlignment="1" applyProtection="1">
      <protection locked="0"/>
    </xf>
    <xf numFmtId="44" fontId="8" fillId="3" borderId="40" xfId="0" applyNumberFormat="1" applyFont="1" applyFill="1" applyBorder="1" applyAlignment="1" applyProtection="1">
      <protection locked="0"/>
    </xf>
    <xf numFmtId="8" fontId="8" fillId="0" borderId="50" xfId="0" applyNumberFormat="1" applyFont="1" applyFill="1" applyBorder="1" applyAlignment="1">
      <alignment horizontal="center"/>
    </xf>
    <xf numFmtId="8" fontId="8" fillId="0" borderId="3" xfId="0" applyNumberFormat="1" applyFont="1" applyFill="1" applyBorder="1" applyAlignment="1">
      <alignment horizontal="center"/>
    </xf>
    <xf numFmtId="8" fontId="8" fillId="0" borderId="49" xfId="0" applyNumberFormat="1" applyFont="1" applyFill="1" applyBorder="1" applyAlignment="1">
      <alignment horizontal="center"/>
    </xf>
    <xf numFmtId="8" fontId="8" fillId="0" borderId="48" xfId="0" applyNumberFormat="1" applyFont="1" applyFill="1" applyBorder="1" applyAlignment="1">
      <alignment horizontal="center"/>
    </xf>
    <xf numFmtId="8" fontId="8" fillId="0" borderId="0" xfId="0" applyNumberFormat="1" applyFont="1" applyFill="1" applyBorder="1" applyAlignment="1">
      <alignment horizontal="center"/>
    </xf>
    <xf numFmtId="8" fontId="8" fillId="0" borderId="40" xfId="0" applyNumberFormat="1" applyFont="1" applyFill="1" applyBorder="1" applyAlignment="1">
      <alignment horizontal="center"/>
    </xf>
    <xf numFmtId="0" fontId="21" fillId="3" borderId="5" xfId="0" applyFont="1" applyFill="1" applyBorder="1" applyAlignment="1" applyProtection="1">
      <alignment vertical="center"/>
      <protection locked="0"/>
    </xf>
    <xf numFmtId="0" fontId="21" fillId="3" borderId="9" xfId="0" applyFont="1" applyFill="1" applyBorder="1" applyAlignment="1" applyProtection="1">
      <alignment vertical="center"/>
      <protection locked="0"/>
    </xf>
    <xf numFmtId="167" fontId="9" fillId="0" borderId="7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9" fillId="0" borderId="2" xfId="0" applyNumberFormat="1" applyFont="1" applyFill="1" applyBorder="1" applyAlignment="1">
      <alignment horizontal="center" vertical="center"/>
    </xf>
    <xf numFmtId="167" fontId="9" fillId="0" borderId="6" xfId="0" applyNumberFormat="1" applyFont="1" applyFill="1" applyBorder="1" applyAlignment="1">
      <alignment horizontal="center" vertical="center"/>
    </xf>
    <xf numFmtId="7" fontId="8" fillId="0" borderId="6" xfId="0" applyNumberFormat="1" applyFont="1" applyBorder="1" applyAlignment="1"/>
    <xf numFmtId="44" fontId="8" fillId="0" borderId="6" xfId="0" applyNumberFormat="1" applyFont="1" applyBorder="1" applyAlignment="1"/>
    <xf numFmtId="44" fontId="8" fillId="0" borderId="4" xfId="0" applyNumberFormat="1" applyFont="1" applyBorder="1" applyAlignment="1"/>
    <xf numFmtId="8" fontId="8" fillId="0" borderId="6" xfId="1" applyNumberFormat="1" applyFont="1" applyBorder="1" applyAlignment="1">
      <alignment horizontal="center"/>
    </xf>
    <xf numFmtId="8" fontId="8" fillId="0" borderId="4" xfId="1" applyNumberFormat="1" applyFont="1" applyBorder="1" applyAlignment="1">
      <alignment horizontal="center"/>
    </xf>
    <xf numFmtId="14" fontId="8" fillId="0" borderId="5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1" fillId="0" borderId="51" xfId="0" applyFont="1" applyFill="1" applyBorder="1" applyAlignment="1">
      <alignment horizontal="left" vertical="top"/>
    </xf>
    <xf numFmtId="0" fontId="21" fillId="0" borderId="5" xfId="0" applyFont="1" applyFill="1" applyBorder="1" applyAlignment="1">
      <alignment horizontal="left" vertical="top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>
      <alignment horizontal="center" vertical="center"/>
    </xf>
    <xf numFmtId="8" fontId="8" fillId="0" borderId="50" xfId="0" applyNumberFormat="1" applyFont="1" applyBorder="1" applyAlignment="1"/>
    <xf numFmtId="8" fontId="8" fillId="0" borderId="49" xfId="0" applyNumberFormat="1" applyFont="1" applyBorder="1" applyAlignment="1"/>
    <xf numFmtId="8" fontId="8" fillId="0" borderId="48" xfId="0" applyNumberFormat="1" applyFont="1" applyBorder="1" applyAlignment="1"/>
    <xf numFmtId="8" fontId="8" fillId="0" borderId="40" xfId="0" applyNumberFormat="1" applyFont="1" applyBorder="1" applyAlignment="1"/>
    <xf numFmtId="0" fontId="9" fillId="6" borderId="50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9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7" fontId="9" fillId="6" borderId="7" xfId="0" applyNumberFormat="1" applyFont="1" applyFill="1" applyBorder="1" applyAlignment="1">
      <alignment horizontal="center"/>
    </xf>
    <xf numFmtId="167" fontId="9" fillId="6" borderId="1" xfId="0" applyNumberFormat="1" applyFont="1" applyFill="1" applyBorder="1" applyAlignment="1">
      <alignment horizontal="center"/>
    </xf>
    <xf numFmtId="167" fontId="10" fillId="6" borderId="1" xfId="0" applyNumberFormat="1" applyFont="1" applyFill="1" applyBorder="1" applyAlignment="1"/>
    <xf numFmtId="167" fontId="10" fillId="6" borderId="2" xfId="0" applyNumberFormat="1" applyFont="1" applyFill="1" applyBorder="1" applyAlignment="1"/>
    <xf numFmtId="166" fontId="9" fillId="0" borderId="51" xfId="1" applyNumberFormat="1" applyFont="1" applyBorder="1"/>
    <xf numFmtId="166" fontId="9" fillId="0" borderId="9" xfId="1" applyNumberFormat="1" applyFont="1" applyBorder="1"/>
    <xf numFmtId="0" fontId="8" fillId="3" borderId="51" xfId="0" applyFont="1" applyFill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7" fontId="17" fillId="0" borderId="51" xfId="0" applyNumberFormat="1" applyFont="1" applyBorder="1"/>
    <xf numFmtId="7" fontId="17" fillId="0" borderId="9" xfId="0" applyNumberFormat="1" applyFont="1" applyBorder="1"/>
    <xf numFmtId="8" fontId="10" fillId="0" borderId="51" xfId="0" applyNumberFormat="1" applyFont="1" applyBorder="1" applyAlignment="1">
      <alignment horizontal="center"/>
    </xf>
    <xf numFmtId="8" fontId="10" fillId="0" borderId="5" xfId="0" applyNumberFormat="1" applyFont="1" applyBorder="1" applyAlignment="1">
      <alignment horizontal="center"/>
    </xf>
    <xf numFmtId="8" fontId="10" fillId="0" borderId="9" xfId="0" applyNumberFormat="1" applyFont="1" applyBorder="1" applyAlignment="1">
      <alignment horizontal="center"/>
    </xf>
    <xf numFmtId="49" fontId="9" fillId="0" borderId="51" xfId="1" applyNumberFormat="1" applyFont="1" applyBorder="1" applyAlignment="1">
      <alignment horizontal="right"/>
    </xf>
    <xf numFmtId="49" fontId="9" fillId="0" borderId="9" xfId="1" applyNumberFormat="1" applyFont="1" applyBorder="1" applyAlignment="1">
      <alignment horizontal="right"/>
    </xf>
    <xf numFmtId="166" fontId="9" fillId="0" borderId="51" xfId="1" applyNumberFormat="1" applyFont="1" applyFill="1" applyBorder="1"/>
    <xf numFmtId="166" fontId="9" fillId="0" borderId="9" xfId="1" applyNumberFormat="1" applyFont="1" applyFill="1" applyBorder="1"/>
    <xf numFmtId="8" fontId="8" fillId="0" borderId="51" xfId="0" applyNumberFormat="1" applyFont="1" applyFill="1" applyBorder="1" applyAlignment="1">
      <alignment horizontal="center"/>
    </xf>
    <xf numFmtId="8" fontId="8" fillId="0" borderId="5" xfId="0" applyNumberFormat="1" applyFont="1" applyFill="1" applyBorder="1" applyAlignment="1">
      <alignment horizontal="center"/>
    </xf>
    <xf numFmtId="8" fontId="8" fillId="0" borderId="9" xfId="0" applyNumberFormat="1" applyFont="1" applyFill="1" applyBorder="1" applyAlignment="1">
      <alignment horizontal="center"/>
    </xf>
    <xf numFmtId="49" fontId="32" fillId="3" borderId="6" xfId="0" applyNumberFormat="1" applyFont="1" applyFill="1" applyBorder="1" applyAlignment="1" applyProtection="1">
      <alignment horizontal="center" vertical="center"/>
      <protection locked="0"/>
    </xf>
    <xf numFmtId="165" fontId="32" fillId="3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3" fontId="8" fillId="0" borderId="6" xfId="1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16" fillId="0" borderId="0" xfId="0" applyFont="1" applyAlignment="1"/>
    <xf numFmtId="0" fontId="20" fillId="0" borderId="0" xfId="0" applyFont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31" fillId="0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9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75" xfId="0" applyFont="1" applyFill="1" applyBorder="1" applyAlignment="1" applyProtection="1">
      <alignment horizontal="center" vertical="center"/>
    </xf>
    <xf numFmtId="166" fontId="24" fillId="0" borderId="50" xfId="0" applyNumberFormat="1" applyFont="1" applyFill="1" applyBorder="1" applyAlignment="1" applyProtection="1">
      <alignment horizontal="center" vertical="center"/>
    </xf>
    <xf numFmtId="166" fontId="24" fillId="0" borderId="49" xfId="0" applyNumberFormat="1" applyFont="1" applyFill="1" applyBorder="1" applyAlignment="1" applyProtection="1">
      <alignment horizontal="center" vertical="center"/>
    </xf>
    <xf numFmtId="166" fontId="24" fillId="0" borderId="76" xfId="0" applyNumberFormat="1" applyFont="1" applyFill="1" applyBorder="1" applyAlignment="1" applyProtection="1">
      <alignment horizontal="center" vertical="center"/>
    </xf>
    <xf numFmtId="166" fontId="24" fillId="0" borderId="75" xfId="0" applyNumberFormat="1" applyFont="1" applyFill="1" applyBorder="1" applyAlignment="1" applyProtection="1">
      <alignment horizontal="center" vertical="center"/>
    </xf>
    <xf numFmtId="0" fontId="9" fillId="0" borderId="67" xfId="0" applyFont="1" applyFill="1" applyBorder="1" applyAlignment="1" applyProtection="1">
      <alignment horizontal="left" vertical="top"/>
    </xf>
    <xf numFmtId="0" fontId="9" fillId="0" borderId="77" xfId="0" applyFont="1" applyFill="1" applyBorder="1" applyAlignment="1" applyProtection="1">
      <alignment horizontal="left" vertical="top"/>
    </xf>
    <xf numFmtId="8" fontId="10" fillId="0" borderId="19" xfId="0" applyNumberFormat="1" applyFont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right" vertical="center"/>
    </xf>
    <xf numFmtId="0" fontId="9" fillId="0" borderId="49" xfId="0" applyFont="1" applyFill="1" applyBorder="1" applyAlignment="1" applyProtection="1">
      <alignment horizontal="right" vertical="center"/>
    </xf>
    <xf numFmtId="0" fontId="9" fillId="0" borderId="37" xfId="0" applyFont="1" applyFill="1" applyBorder="1" applyAlignment="1" applyProtection="1">
      <alignment horizontal="right" vertical="center"/>
    </xf>
    <xf numFmtId="0" fontId="9" fillId="0" borderId="40" xfId="0" applyFont="1" applyFill="1" applyBorder="1" applyAlignment="1" applyProtection="1">
      <alignment horizontal="right" vertical="center"/>
    </xf>
    <xf numFmtId="0" fontId="9" fillId="3" borderId="50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31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9" fillId="3" borderId="17" xfId="0" applyFont="1" applyFill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6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166" fontId="10" fillId="0" borderId="50" xfId="0" applyNumberFormat="1" applyFont="1" applyFill="1" applyBorder="1" applyAlignment="1" applyProtection="1">
      <alignment horizontal="center" vertical="center"/>
    </xf>
    <xf numFmtId="166" fontId="10" fillId="0" borderId="49" xfId="0" applyNumberFormat="1" applyFont="1" applyFill="1" applyBorder="1" applyAlignment="1" applyProtection="1">
      <alignment horizontal="center" vertical="center"/>
    </xf>
    <xf numFmtId="166" fontId="10" fillId="0" borderId="48" xfId="0" applyNumberFormat="1" applyFont="1" applyFill="1" applyBorder="1" applyAlignment="1" applyProtection="1">
      <alignment horizontal="center" vertical="center"/>
    </xf>
    <xf numFmtId="166" fontId="10" fillId="0" borderId="40" xfId="0" applyNumberFormat="1" applyFont="1" applyFill="1" applyBorder="1" applyAlignment="1" applyProtection="1">
      <alignment horizontal="center" vertical="center"/>
    </xf>
    <xf numFmtId="44" fontId="10" fillId="0" borderId="19" xfId="0" applyNumberFormat="1" applyFont="1" applyBorder="1" applyAlignment="1" applyProtection="1">
      <alignment horizontal="center" vertical="center"/>
    </xf>
    <xf numFmtId="44" fontId="10" fillId="0" borderId="67" xfId="0" applyNumberFormat="1" applyFont="1" applyBorder="1" applyAlignment="1" applyProtection="1">
      <alignment horizontal="center" vertical="center"/>
    </xf>
    <xf numFmtId="0" fontId="37" fillId="0" borderId="30" xfId="0" applyFont="1" applyFill="1" applyBorder="1" applyAlignment="1" applyProtection="1">
      <alignment horizontal="left" vertical="center" wrapText="1"/>
    </xf>
    <xf numFmtId="0" fontId="44" fillId="0" borderId="3" xfId="0" applyFont="1" applyFill="1" applyBorder="1" applyAlignment="1" applyProtection="1">
      <alignment horizontal="left" vertical="center" wrapText="1"/>
    </xf>
    <xf numFmtId="0" fontId="44" fillId="0" borderId="31" xfId="0" applyFont="1" applyFill="1" applyBorder="1" applyAlignment="1" applyProtection="1">
      <alignment horizontal="left" vertical="center" wrapText="1"/>
    </xf>
    <xf numFmtId="0" fontId="44" fillId="0" borderId="37" xfId="0" applyFont="1" applyFill="1" applyBorder="1" applyAlignment="1" applyProtection="1">
      <alignment horizontal="left" vertical="center" wrapText="1"/>
    </xf>
    <xf numFmtId="0" fontId="44" fillId="0" borderId="0" xfId="0" applyFont="1" applyFill="1" applyBorder="1" applyAlignment="1" applyProtection="1">
      <alignment horizontal="left" vertical="center" wrapText="1"/>
    </xf>
    <xf numFmtId="0" fontId="44" fillId="0" borderId="73" xfId="0" applyFont="1" applyFill="1" applyBorder="1" applyAlignment="1" applyProtection="1">
      <alignment horizontal="left" vertical="center" wrapText="1"/>
    </xf>
    <xf numFmtId="0" fontId="44" fillId="0" borderId="32" xfId="0" applyFont="1" applyFill="1" applyBorder="1" applyAlignment="1" applyProtection="1">
      <alignment horizontal="left" vertical="center" wrapText="1"/>
    </xf>
    <xf numFmtId="0" fontId="44" fillId="0" borderId="33" xfId="0" applyFont="1" applyFill="1" applyBorder="1" applyAlignment="1" applyProtection="1">
      <alignment horizontal="left" vertical="center" wrapText="1"/>
    </xf>
    <xf numFmtId="0" fontId="44" fillId="0" borderId="34" xfId="0" applyFont="1" applyFill="1" applyBorder="1" applyAlignment="1" applyProtection="1">
      <alignment horizontal="left" vertical="center" wrapText="1"/>
    </xf>
    <xf numFmtId="8" fontId="10" fillId="3" borderId="50" xfId="1" applyNumberFormat="1" applyFont="1" applyFill="1" applyBorder="1" applyAlignment="1" applyProtection="1">
      <alignment horizontal="center" vertical="center"/>
      <protection locked="0"/>
    </xf>
    <xf numFmtId="8" fontId="10" fillId="3" borderId="49" xfId="1" applyNumberFormat="1" applyFont="1" applyFill="1" applyBorder="1" applyAlignment="1" applyProtection="1">
      <alignment horizontal="center" vertical="center"/>
      <protection locked="0"/>
    </xf>
    <xf numFmtId="8" fontId="10" fillId="3" borderId="7" xfId="1" applyNumberFormat="1" applyFont="1" applyFill="1" applyBorder="1" applyAlignment="1" applyProtection="1">
      <alignment horizontal="center" vertical="center"/>
      <protection locked="0"/>
    </xf>
    <xf numFmtId="8" fontId="10" fillId="3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74" xfId="0" applyFont="1" applyFill="1" applyBorder="1" applyAlignment="1" applyProtection="1">
      <alignment horizontal="left" vertical="top"/>
    </xf>
    <xf numFmtId="8" fontId="10" fillId="0" borderId="72" xfId="0" applyNumberFormat="1" applyFont="1" applyBorder="1" applyAlignment="1" applyProtection="1">
      <alignment horizontal="center"/>
    </xf>
    <xf numFmtId="8" fontId="10" fillId="0" borderId="44" xfId="0" applyNumberFormat="1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right" vertical="center"/>
    </xf>
    <xf numFmtId="0" fontId="9" fillId="0" borderId="49" xfId="0" applyFont="1" applyBorder="1" applyAlignment="1" applyProtection="1">
      <alignment horizontal="right" vertical="center"/>
    </xf>
    <xf numFmtId="0" fontId="9" fillId="0" borderId="16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right" vertical="center"/>
    </xf>
    <xf numFmtId="167" fontId="8" fillId="3" borderId="50" xfId="0" applyNumberFormat="1" applyFont="1" applyFill="1" applyBorder="1" applyAlignment="1" applyProtection="1">
      <alignment horizontal="left" vertical="center"/>
      <protection locked="0"/>
    </xf>
    <xf numFmtId="167" fontId="8" fillId="3" borderId="3" xfId="0" applyNumberFormat="1" applyFont="1" applyFill="1" applyBorder="1" applyAlignment="1" applyProtection="1">
      <alignment horizontal="left" vertical="center"/>
      <protection locked="0"/>
    </xf>
    <xf numFmtId="167" fontId="8" fillId="3" borderId="31" xfId="0" applyNumberFormat="1" applyFont="1" applyFill="1" applyBorder="1" applyAlignment="1" applyProtection="1">
      <alignment horizontal="left" vertical="center"/>
      <protection locked="0"/>
    </xf>
    <xf numFmtId="167" fontId="8" fillId="3" borderId="7" xfId="0" applyNumberFormat="1" applyFont="1" applyFill="1" applyBorder="1" applyAlignment="1" applyProtection="1">
      <alignment horizontal="left" vertical="center"/>
      <protection locked="0"/>
    </xf>
    <xf numFmtId="167" fontId="8" fillId="3" borderId="1" xfId="0" applyNumberFormat="1" applyFont="1" applyFill="1" applyBorder="1" applyAlignment="1" applyProtection="1">
      <alignment horizontal="left" vertical="center"/>
      <protection locked="0"/>
    </xf>
    <xf numFmtId="167" fontId="8" fillId="3" borderId="17" xfId="0" applyNumberFormat="1" applyFont="1" applyFill="1" applyBorder="1" applyAlignment="1" applyProtection="1">
      <alignment horizontal="left" vertical="center"/>
      <protection locked="0"/>
    </xf>
    <xf numFmtId="8" fontId="10" fillId="0" borderId="6" xfId="0" applyNumberFormat="1" applyFont="1" applyBorder="1" applyAlignment="1" applyProtection="1">
      <alignment horizontal="center" vertical="center"/>
    </xf>
    <xf numFmtId="8" fontId="10" fillId="0" borderId="19" xfId="0" applyNumberFormat="1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right" vertical="center"/>
    </xf>
    <xf numFmtId="167" fontId="10" fillId="3" borderId="50" xfId="0" applyNumberFormat="1" applyFont="1" applyFill="1" applyBorder="1" applyAlignment="1" applyProtection="1">
      <alignment horizontal="left" vertical="center"/>
      <protection locked="0"/>
    </xf>
    <xf numFmtId="167" fontId="10" fillId="3" borderId="3" xfId="0" applyNumberFormat="1" applyFont="1" applyFill="1" applyBorder="1" applyAlignment="1" applyProtection="1">
      <alignment horizontal="left" vertical="center"/>
      <protection locked="0"/>
    </xf>
    <xf numFmtId="167" fontId="10" fillId="3" borderId="31" xfId="0" applyNumberFormat="1" applyFont="1" applyFill="1" applyBorder="1" applyAlignment="1" applyProtection="1">
      <alignment horizontal="left" vertical="center"/>
      <protection locked="0"/>
    </xf>
    <xf numFmtId="167" fontId="10" fillId="3" borderId="7" xfId="0" applyNumberFormat="1" applyFont="1" applyFill="1" applyBorder="1" applyAlignment="1" applyProtection="1">
      <alignment horizontal="left" vertical="center"/>
      <protection locked="0"/>
    </xf>
    <xf numFmtId="167" fontId="10" fillId="3" borderId="1" xfId="0" applyNumberFormat="1" applyFont="1" applyFill="1" applyBorder="1" applyAlignment="1" applyProtection="1">
      <alignment horizontal="left" vertical="center"/>
      <protection locked="0"/>
    </xf>
    <xf numFmtId="167" fontId="10" fillId="3" borderId="17" xfId="0" applyNumberFormat="1" applyFont="1" applyFill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166" fontId="10" fillId="3" borderId="6" xfId="0" applyNumberFormat="1" applyFont="1" applyFill="1" applyBorder="1" applyAlignment="1" applyProtection="1">
      <alignment horizontal="center" vertical="center"/>
      <protection locked="0"/>
    </xf>
    <xf numFmtId="167" fontId="27" fillId="3" borderId="50" xfId="0" applyNumberFormat="1" applyFont="1" applyFill="1" applyBorder="1" applyAlignment="1" applyProtection="1">
      <alignment horizontal="center" vertical="center"/>
      <protection locked="0"/>
    </xf>
    <xf numFmtId="167" fontId="27" fillId="3" borderId="3" xfId="0" applyNumberFormat="1" applyFont="1" applyFill="1" applyBorder="1" applyAlignment="1" applyProtection="1">
      <alignment horizontal="center" vertical="center"/>
      <protection locked="0"/>
    </xf>
    <xf numFmtId="167" fontId="27" fillId="3" borderId="7" xfId="0" applyNumberFormat="1" applyFont="1" applyFill="1" applyBorder="1" applyAlignment="1" applyProtection="1">
      <alignment horizontal="center" vertical="center"/>
      <protection locked="0"/>
    </xf>
    <xf numFmtId="167" fontId="27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/>
    </xf>
    <xf numFmtId="0" fontId="10" fillId="0" borderId="49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166" fontId="10" fillId="0" borderId="13" xfId="0" applyNumberFormat="1" applyFont="1" applyBorder="1" applyAlignment="1" applyProtection="1">
      <alignment horizontal="center" vertical="center"/>
    </xf>
    <xf numFmtId="166" fontId="10" fillId="0" borderId="14" xfId="0" applyNumberFormat="1" applyFont="1" applyBorder="1" applyAlignment="1" applyProtection="1">
      <alignment horizontal="center" vertical="center"/>
    </xf>
    <xf numFmtId="166" fontId="10" fillId="0" borderId="7" xfId="0" applyNumberFormat="1" applyFont="1" applyBorder="1" applyAlignment="1" applyProtection="1">
      <alignment horizontal="center" vertical="center"/>
    </xf>
    <xf numFmtId="166" fontId="10" fillId="0" borderId="2" xfId="0" applyNumberFormat="1" applyFont="1" applyBorder="1" applyAlignment="1" applyProtection="1">
      <alignment horizontal="center" vertical="center"/>
    </xf>
    <xf numFmtId="0" fontId="10" fillId="3" borderId="51" xfId="0" quotePrefix="1" applyFont="1" applyFill="1" applyBorder="1" applyAlignment="1" applyProtection="1">
      <alignment vertical="center"/>
      <protection locked="0"/>
    </xf>
    <xf numFmtId="0" fontId="10" fillId="3" borderId="5" xfId="0" quotePrefix="1" applyFont="1" applyFill="1" applyBorder="1" applyAlignment="1" applyProtection="1">
      <alignment vertical="center"/>
      <protection locked="0"/>
    </xf>
    <xf numFmtId="0" fontId="10" fillId="3" borderId="9" xfId="0" quotePrefix="1" applyFont="1" applyFill="1" applyBorder="1" applyAlignment="1" applyProtection="1">
      <alignment vertical="center"/>
      <protection locked="0"/>
    </xf>
    <xf numFmtId="0" fontId="10" fillId="3" borderId="55" xfId="0" quotePrefix="1" applyFont="1" applyFill="1" applyBorder="1" applyAlignment="1" applyProtection="1">
      <alignment vertical="center"/>
      <protection locked="0"/>
    </xf>
    <xf numFmtId="0" fontId="10" fillId="3" borderId="22" xfId="0" quotePrefix="1" applyFont="1" applyFill="1" applyBorder="1" applyAlignment="1" applyProtection="1">
      <alignment vertical="center"/>
      <protection locked="0"/>
    </xf>
    <xf numFmtId="0" fontId="10" fillId="3" borderId="23" xfId="0" quotePrefix="1" applyFont="1" applyFill="1" applyBorder="1" applyAlignment="1" applyProtection="1">
      <alignment vertical="center"/>
      <protection locked="0"/>
    </xf>
    <xf numFmtId="0" fontId="10" fillId="0" borderId="42" xfId="0" applyFont="1" applyFill="1" applyBorder="1" applyAlignment="1" applyProtection="1">
      <alignment horizontal="center"/>
    </xf>
    <xf numFmtId="0" fontId="10" fillId="0" borderId="52" xfId="0" applyFont="1" applyFill="1" applyBorder="1" applyAlignment="1" applyProtection="1">
      <alignment horizontal="center"/>
    </xf>
    <xf numFmtId="0" fontId="10" fillId="0" borderId="68" xfId="0" applyFont="1" applyFill="1" applyBorder="1" applyAlignment="1" applyProtection="1">
      <alignment horizontal="center"/>
    </xf>
    <xf numFmtId="0" fontId="10" fillId="0" borderId="26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left"/>
    </xf>
    <xf numFmtId="0" fontId="9" fillId="0" borderId="25" xfId="0" applyFont="1" applyBorder="1" applyAlignment="1" applyProtection="1">
      <alignment horizontal="right"/>
    </xf>
    <xf numFmtId="0" fontId="9" fillId="0" borderId="27" xfId="0" applyFont="1" applyBorder="1" applyAlignment="1" applyProtection="1">
      <alignment horizontal="right"/>
    </xf>
    <xf numFmtId="167" fontId="10" fillId="0" borderId="28" xfId="0" applyNumberFormat="1" applyFont="1" applyFill="1" applyBorder="1" applyAlignment="1" applyProtection="1">
      <alignment horizontal="center"/>
    </xf>
    <xf numFmtId="167" fontId="10" fillId="0" borderId="27" xfId="0" applyNumberFormat="1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10" fillId="0" borderId="26" xfId="0" applyFont="1" applyFill="1" applyBorder="1" applyAlignment="1" applyProtection="1">
      <alignment horizontal="right"/>
    </xf>
    <xf numFmtId="0" fontId="10" fillId="0" borderId="27" xfId="0" applyFont="1" applyFill="1" applyBorder="1" applyAlignment="1" applyProtection="1">
      <alignment horizontal="right"/>
    </xf>
    <xf numFmtId="0" fontId="10" fillId="3" borderId="26" xfId="0" applyFont="1" applyFill="1" applyBorder="1" applyAlignment="1" applyProtection="1">
      <alignment horizontal="center"/>
      <protection locked="0"/>
    </xf>
    <xf numFmtId="0" fontId="10" fillId="3" borderId="29" xfId="0" applyFont="1" applyFill="1" applyBorder="1" applyAlignment="1" applyProtection="1">
      <alignment horizontal="center"/>
      <protection locked="0"/>
    </xf>
    <xf numFmtId="0" fontId="9" fillId="3" borderId="13" xfId="0" quotePrefix="1" applyFont="1" applyFill="1" applyBorder="1" applyAlignment="1" applyProtection="1">
      <alignment horizontal="left"/>
      <protection locked="0"/>
    </xf>
    <xf numFmtId="0" fontId="9" fillId="3" borderId="11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 applyProtection="1">
      <alignment horizontal="left"/>
      <protection locked="0"/>
    </xf>
    <xf numFmtId="0" fontId="10" fillId="0" borderId="7" xfId="0" applyFont="1" applyFill="1" applyBorder="1" applyAlignment="1" applyProtection="1"/>
    <xf numFmtId="0" fontId="10" fillId="0" borderId="1" xfId="0" applyFont="1" applyFill="1" applyBorder="1" applyAlignment="1" applyProtection="1"/>
    <xf numFmtId="0" fontId="10" fillId="0" borderId="2" xfId="0" applyFont="1" applyFill="1" applyBorder="1" applyAlignment="1" applyProtection="1"/>
    <xf numFmtId="0" fontId="9" fillId="0" borderId="51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0" fontId="9" fillId="3" borderId="37" xfId="0" quotePrefix="1" applyFont="1" applyFill="1" applyBorder="1" applyAlignment="1" applyProtection="1">
      <alignment horizontal="left"/>
      <protection locked="0"/>
    </xf>
    <xf numFmtId="0" fontId="9" fillId="3" borderId="0" xfId="0" quotePrefix="1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3" borderId="17" xfId="0" applyFont="1" applyFill="1" applyBorder="1" applyAlignment="1" applyProtection="1">
      <alignment horizontal="left"/>
      <protection locked="0"/>
    </xf>
    <xf numFmtId="0" fontId="9" fillId="3" borderId="16" xfId="0" quotePrefix="1" applyFont="1" applyFill="1" applyBorder="1" applyAlignment="1" applyProtection="1">
      <alignment horizontal="left"/>
      <protection locked="0"/>
    </xf>
    <xf numFmtId="0" fontId="9" fillId="3" borderId="1" xfId="0" quotePrefix="1" applyFont="1" applyFill="1" applyBorder="1" applyAlignment="1" applyProtection="1">
      <alignment horizontal="left"/>
      <protection locked="0"/>
    </xf>
    <xf numFmtId="0" fontId="9" fillId="3" borderId="11" xfId="0" quotePrefix="1" applyFont="1" applyFill="1" applyBorder="1" applyAlignment="1" applyProtection="1">
      <alignment horizontal="left"/>
      <protection locked="0"/>
    </xf>
    <xf numFmtId="0" fontId="9" fillId="3" borderId="37" xfId="0" applyFont="1" applyFill="1" applyBorder="1" applyAlignment="1" applyProtection="1">
      <alignment horizontal="left"/>
      <protection locked="0"/>
    </xf>
    <xf numFmtId="0" fontId="9" fillId="3" borderId="33" xfId="0" quotePrefix="1" applyFont="1" applyFill="1" applyBorder="1" applyAlignment="1" applyProtection="1">
      <alignment horizontal="left"/>
      <protection locked="0"/>
    </xf>
    <xf numFmtId="0" fontId="9" fillId="3" borderId="33" xfId="0" applyFont="1" applyFill="1" applyBorder="1" applyAlignment="1" applyProtection="1">
      <alignment horizontal="left"/>
      <protection locked="0"/>
    </xf>
    <xf numFmtId="0" fontId="9" fillId="3" borderId="34" xfId="0" applyFont="1" applyFill="1" applyBorder="1" applyAlignment="1" applyProtection="1">
      <alignment horizontal="left"/>
      <protection locked="0"/>
    </xf>
    <xf numFmtId="0" fontId="37" fillId="0" borderId="6" xfId="0" applyFont="1" applyBorder="1" applyAlignment="1" applyProtection="1">
      <alignment horizontal="center" wrapText="1"/>
    </xf>
    <xf numFmtId="0" fontId="37" fillId="0" borderId="4" xfId="0" applyFont="1" applyBorder="1" applyAlignment="1" applyProtection="1">
      <alignment horizontal="center" wrapText="1"/>
    </xf>
    <xf numFmtId="43" fontId="10" fillId="0" borderId="6" xfId="1" applyNumberFormat="1" applyFont="1" applyBorder="1" applyAlignment="1" applyProtection="1">
      <alignment horizontal="center" wrapText="1"/>
    </xf>
    <xf numFmtId="43" fontId="10" fillId="0" borderId="4" xfId="1" applyNumberFormat="1" applyFont="1" applyBorder="1" applyAlignment="1" applyProtection="1">
      <alignment horizontal="center" wrapText="1"/>
    </xf>
    <xf numFmtId="0" fontId="37" fillId="0" borderId="19" xfId="0" applyFont="1" applyBorder="1" applyAlignment="1" applyProtection="1">
      <alignment horizontal="center" wrapText="1"/>
    </xf>
    <xf numFmtId="0" fontId="37" fillId="0" borderId="67" xfId="0" applyFont="1" applyBorder="1" applyAlignment="1" applyProtection="1">
      <alignment horizontal="center" wrapText="1"/>
    </xf>
    <xf numFmtId="0" fontId="10" fillId="0" borderId="25" xfId="0" applyFont="1" applyFill="1" applyBorder="1" applyAlignment="1" applyProtection="1">
      <alignment horizontal="left"/>
    </xf>
    <xf numFmtId="0" fontId="10" fillId="0" borderId="26" xfId="0" applyFont="1" applyFill="1" applyBorder="1" applyAlignment="1" applyProtection="1">
      <alignment horizontal="left"/>
    </xf>
    <xf numFmtId="0" fontId="10" fillId="0" borderId="27" xfId="0" applyFont="1" applyFill="1" applyBorder="1" applyAlignment="1" applyProtection="1">
      <alignment horizontal="left"/>
    </xf>
    <xf numFmtId="0" fontId="41" fillId="0" borderId="65" xfId="0" applyFont="1" applyBorder="1" applyProtection="1"/>
    <xf numFmtId="0" fontId="41" fillId="0" borderId="0" xfId="0" applyFont="1" applyBorder="1" applyProtection="1"/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66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/>
    </xf>
    <xf numFmtId="0" fontId="10" fillId="0" borderId="49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/>
    </xf>
    <xf numFmtId="43" fontId="16" fillId="0" borderId="6" xfId="1" applyNumberFormat="1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1" fontId="38" fillId="3" borderId="6" xfId="0" applyNumberFormat="1" applyFont="1" applyFill="1" applyBorder="1" applyAlignment="1" applyProtection="1">
      <alignment horizontal="center" vertical="center"/>
      <protection locked="0"/>
    </xf>
    <xf numFmtId="1" fontId="38" fillId="3" borderId="4" xfId="0" applyNumberFormat="1" applyFont="1" applyFill="1" applyBorder="1" applyAlignment="1" applyProtection="1">
      <alignment horizontal="center" vertical="center"/>
      <protection locked="0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165" fontId="8" fillId="3" borderId="51" xfId="1" applyNumberFormat="1" applyFont="1" applyFill="1" applyBorder="1" applyAlignment="1" applyProtection="1">
      <alignment horizontal="center" vertical="center"/>
      <protection locked="0"/>
    </xf>
    <xf numFmtId="165" fontId="8" fillId="3" borderId="5" xfId="1" applyNumberFormat="1" applyFont="1" applyFill="1" applyBorder="1" applyAlignment="1" applyProtection="1">
      <alignment horizontal="center" vertical="center"/>
      <protection locked="0"/>
    </xf>
    <xf numFmtId="165" fontId="8" fillId="3" borderId="9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wrapText="1"/>
    </xf>
    <xf numFmtId="0" fontId="20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/>
  </cellXfs>
  <cellStyles count="3">
    <cellStyle name="Currency" xfId="1" builtinId="4"/>
    <cellStyle name="Currency [0]" xfId="2" builtinId="7"/>
    <cellStyle name="Normal" xfId="0" builtinId="0"/>
  </cellStyles>
  <dxfs count="0"/>
  <tableStyles count="0" defaultTableStyle="TableStyleMedium9" defaultPivotStyle="PivotStyleLight16"/>
  <colors>
    <mruColors>
      <color rgb="FFFFFF99"/>
      <color rgb="FFFCCF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 fLocksText="0">
      <xdr:nvSpPr>
        <xdr:cNvPr id="2" name="Text Box 7"/>
        <xdr:cNvSpPr txBox="1">
          <a:spLocks noChangeArrowheads="1"/>
        </xdr:cNvSpPr>
      </xdr:nvSpPr>
      <xdr:spPr bwMode="auto">
        <a:xfrm>
          <a:off x="2333625" y="6353175"/>
          <a:ext cx="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1/18/05</a:t>
          </a:r>
        </a:p>
      </xdr:txBody>
    </xdr:sp>
    <xdr:clientData fLocksWithSheet="0"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333625" y="6353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Date: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333625" y="6353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Phone: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2333625" y="8372475"/>
          <a:ext cx="38100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1085850</xdr:colOff>
      <xdr:row>32</xdr:row>
      <xdr:rowOff>0</xdr:rowOff>
    </xdr:from>
    <xdr:to>
      <xdr:col>5</xdr:col>
      <xdr:colOff>695325</xdr:colOff>
      <xdr:row>32</xdr:row>
      <xdr:rowOff>19050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2714625" y="8372475"/>
          <a:ext cx="0" cy="19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Phone: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2333625" y="6353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Submitted by:</a:t>
          </a:r>
        </a:p>
        <a:p>
          <a:pPr algn="l" rtl="0">
            <a:defRPr sz="1000"/>
          </a:pPr>
          <a:endParaRPr lang="en-US" sz="10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macro="" textlink="" fLocksText="0">
      <xdr:nvSpPr>
        <xdr:cNvPr id="8" name="Text Box 16"/>
        <xdr:cNvSpPr txBox="1">
          <a:spLocks noChangeArrowheads="1"/>
        </xdr:cNvSpPr>
      </xdr:nvSpPr>
      <xdr:spPr bwMode="auto">
        <a:xfrm>
          <a:off x="2333625" y="8372475"/>
          <a:ext cx="38100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oneCellAnchor>
    <xdr:from>
      <xdr:col>8</xdr:col>
      <xdr:colOff>245149</xdr:colOff>
      <xdr:row>14</xdr:row>
      <xdr:rowOff>38560</xdr:rowOff>
    </xdr:from>
    <xdr:ext cx="1280160" cy="1284678"/>
    <xdr:sp macro="" textlink="">
      <xdr:nvSpPr>
        <xdr:cNvPr id="9" name="Rectangle 8"/>
        <xdr:cNvSpPr/>
      </xdr:nvSpPr>
      <xdr:spPr>
        <a:xfrm rot="19948941">
          <a:off x="4102774" y="3248485"/>
          <a:ext cx="1280160" cy="12846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7200" b="1" cap="none" spc="0">
            <a:ln w="31550" cmpd="sng">
              <a:solidFill>
                <a:srgbClr val="FF0000"/>
              </a:solidFill>
              <a:prstDash val="solid"/>
            </a:ln>
            <a:solidFill>
              <a:srgbClr val="FFFF00"/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 fLocksText="0">
      <xdr:nvSpPr>
        <xdr:cNvPr id="10" name="Text Box 7"/>
        <xdr:cNvSpPr txBox="1">
          <a:spLocks noChangeArrowheads="1"/>
        </xdr:cNvSpPr>
      </xdr:nvSpPr>
      <xdr:spPr bwMode="auto">
        <a:xfrm>
          <a:off x="2333625" y="6353175"/>
          <a:ext cx="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1/18/05</a:t>
          </a:r>
        </a:p>
      </xdr:txBody>
    </xdr:sp>
    <xdr:clientData fLocksWithSheet="0"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2333625" y="6353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Date: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12" name="Text Box 9"/>
        <xdr:cNvSpPr txBox="1">
          <a:spLocks noChangeArrowheads="1"/>
        </xdr:cNvSpPr>
      </xdr:nvSpPr>
      <xdr:spPr bwMode="auto">
        <a:xfrm>
          <a:off x="2333625" y="6353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Phone: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macro="" textlink="">
      <xdr:nvSpPr>
        <xdr:cNvPr id="13" name="Text Box 10"/>
        <xdr:cNvSpPr txBox="1">
          <a:spLocks noChangeArrowheads="1"/>
        </xdr:cNvSpPr>
      </xdr:nvSpPr>
      <xdr:spPr bwMode="auto">
        <a:xfrm>
          <a:off x="2333625" y="8372475"/>
          <a:ext cx="38100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1085850</xdr:colOff>
      <xdr:row>32</xdr:row>
      <xdr:rowOff>0</xdr:rowOff>
    </xdr:from>
    <xdr:to>
      <xdr:col>5</xdr:col>
      <xdr:colOff>695325</xdr:colOff>
      <xdr:row>32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714625" y="8372475"/>
          <a:ext cx="0" cy="19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Phone: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2333625" y="6353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Submitted by:</a:t>
          </a:r>
        </a:p>
        <a:p>
          <a:pPr algn="l" rtl="0">
            <a:defRPr sz="1000"/>
          </a:pPr>
          <a:endParaRPr lang="en-US" sz="10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macro="" textlink="" fLocksText="0">
      <xdr:nvSpPr>
        <xdr:cNvPr id="16" name="Text Box 16"/>
        <xdr:cNvSpPr txBox="1">
          <a:spLocks noChangeArrowheads="1"/>
        </xdr:cNvSpPr>
      </xdr:nvSpPr>
      <xdr:spPr bwMode="auto">
        <a:xfrm>
          <a:off x="2333625" y="8372475"/>
          <a:ext cx="38100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oneCellAnchor>
    <xdr:from>
      <xdr:col>8</xdr:col>
      <xdr:colOff>245149</xdr:colOff>
      <xdr:row>14</xdr:row>
      <xdr:rowOff>38560</xdr:rowOff>
    </xdr:from>
    <xdr:ext cx="1280160" cy="1284678"/>
    <xdr:sp macro="" textlink="">
      <xdr:nvSpPr>
        <xdr:cNvPr id="17" name="Rectangle 16"/>
        <xdr:cNvSpPr/>
      </xdr:nvSpPr>
      <xdr:spPr>
        <a:xfrm rot="19948941">
          <a:off x="4102774" y="3248485"/>
          <a:ext cx="1280160" cy="12846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7200" b="1" cap="none" spc="0">
            <a:ln w="31550" cmpd="sng">
              <a:solidFill>
                <a:srgbClr val="FF0000"/>
              </a:solidFill>
              <a:prstDash val="solid"/>
            </a:ln>
            <a:solidFill>
              <a:srgbClr val="FFFF00"/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 fLocksText="0">
      <xdr:nvSpPr>
        <xdr:cNvPr id="18" name="Text Box 7"/>
        <xdr:cNvSpPr txBox="1">
          <a:spLocks noChangeArrowheads="1"/>
        </xdr:cNvSpPr>
      </xdr:nvSpPr>
      <xdr:spPr bwMode="auto">
        <a:xfrm>
          <a:off x="2333625" y="6353175"/>
          <a:ext cx="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1/18/05</a:t>
          </a:r>
        </a:p>
      </xdr:txBody>
    </xdr:sp>
    <xdr:clientData fLocksWithSheet="0"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2333625" y="6353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Date: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2333625" y="6353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Phone: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2333625" y="8372475"/>
          <a:ext cx="38100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1085850</xdr:colOff>
      <xdr:row>32</xdr:row>
      <xdr:rowOff>0</xdr:rowOff>
    </xdr:from>
    <xdr:to>
      <xdr:col>5</xdr:col>
      <xdr:colOff>695325</xdr:colOff>
      <xdr:row>32</xdr:row>
      <xdr:rowOff>19050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2714625" y="8372475"/>
          <a:ext cx="0" cy="19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Phone: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2333625" y="63531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Submitted by:</a:t>
          </a:r>
        </a:p>
        <a:p>
          <a:pPr algn="l" rtl="0">
            <a:defRPr sz="1000"/>
          </a:pPr>
          <a:endParaRPr lang="en-US" sz="10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 macro="" textlink="" fLocksText="0">
      <xdr:nvSpPr>
        <xdr:cNvPr id="24" name="Text Box 16"/>
        <xdr:cNvSpPr txBox="1">
          <a:spLocks noChangeArrowheads="1"/>
        </xdr:cNvSpPr>
      </xdr:nvSpPr>
      <xdr:spPr bwMode="auto">
        <a:xfrm>
          <a:off x="2333625" y="8372475"/>
          <a:ext cx="38100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oneCellAnchor>
    <xdr:from>
      <xdr:col>8</xdr:col>
      <xdr:colOff>245149</xdr:colOff>
      <xdr:row>14</xdr:row>
      <xdr:rowOff>38560</xdr:rowOff>
    </xdr:from>
    <xdr:ext cx="1280160" cy="1284678"/>
    <xdr:sp macro="" textlink="">
      <xdr:nvSpPr>
        <xdr:cNvPr id="25" name="Rectangle 24"/>
        <xdr:cNvSpPr/>
      </xdr:nvSpPr>
      <xdr:spPr>
        <a:xfrm rot="19948941">
          <a:off x="4102774" y="3248485"/>
          <a:ext cx="1280160" cy="128467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7200" b="1" cap="none" spc="0">
            <a:ln w="31550" cmpd="sng">
              <a:solidFill>
                <a:srgbClr val="FF0000"/>
              </a:solidFill>
              <a:prstDash val="solid"/>
            </a:ln>
            <a:solidFill>
              <a:srgbClr val="FFFF00"/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41"/>
  <sheetViews>
    <sheetView showWhiteSpace="0" topLeftCell="A79" zoomScaleNormal="100" workbookViewId="0">
      <selection activeCell="C91" sqref="C91"/>
    </sheetView>
  </sheetViews>
  <sheetFormatPr defaultRowHeight="12.75" customHeight="1" x14ac:dyDescent="0.2"/>
  <cols>
    <col min="1" max="1" width="41.5703125" style="52" customWidth="1"/>
    <col min="2" max="2" width="8.85546875" style="53" customWidth="1"/>
    <col min="3" max="32" width="5.7109375" style="52" customWidth="1"/>
    <col min="33" max="33" width="6.28515625" style="52" customWidth="1"/>
    <col min="34" max="34" width="10.7109375" style="52" customWidth="1"/>
    <col min="35" max="16384" width="9.140625" style="52"/>
  </cols>
  <sheetData>
    <row r="2" spans="1:34" ht="14.25" customHeight="1" thickBot="1" x14ac:dyDescent="0.25">
      <c r="A2" s="268" t="s">
        <v>168</v>
      </c>
    </row>
    <row r="3" spans="1:34" ht="14.25" customHeight="1" thickBot="1" x14ac:dyDescent="0.25">
      <c r="A3" s="269"/>
      <c r="C3" s="271" t="s">
        <v>116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3"/>
      <c r="AH3" s="274" t="s">
        <v>145</v>
      </c>
    </row>
    <row r="4" spans="1:34" s="50" customFormat="1" ht="14.25" customHeight="1" thickBot="1" x14ac:dyDescent="0.25">
      <c r="A4" s="111" t="s">
        <v>18</v>
      </c>
      <c r="B4" s="49" t="s">
        <v>19</v>
      </c>
      <c r="C4" s="110">
        <v>1</v>
      </c>
      <c r="D4" s="113">
        <v>2</v>
      </c>
      <c r="E4" s="113">
        <v>3</v>
      </c>
      <c r="F4" s="113">
        <v>4</v>
      </c>
      <c r="G4" s="113">
        <v>5</v>
      </c>
      <c r="H4" s="113">
        <v>6</v>
      </c>
      <c r="I4" s="113">
        <v>7</v>
      </c>
      <c r="J4" s="113">
        <v>8</v>
      </c>
      <c r="K4" s="113">
        <v>9</v>
      </c>
      <c r="L4" s="113">
        <v>10</v>
      </c>
      <c r="M4" s="113">
        <v>11</v>
      </c>
      <c r="N4" s="113">
        <v>12</v>
      </c>
      <c r="O4" s="113">
        <v>13</v>
      </c>
      <c r="P4" s="113">
        <v>14</v>
      </c>
      <c r="Q4" s="113">
        <v>15</v>
      </c>
      <c r="R4" s="113">
        <v>16</v>
      </c>
      <c r="S4" s="113">
        <v>17</v>
      </c>
      <c r="T4" s="113">
        <v>18</v>
      </c>
      <c r="U4" s="113">
        <v>19</v>
      </c>
      <c r="V4" s="113">
        <v>20</v>
      </c>
      <c r="W4" s="113">
        <v>21</v>
      </c>
      <c r="X4" s="113">
        <v>22</v>
      </c>
      <c r="Y4" s="113">
        <v>23</v>
      </c>
      <c r="Z4" s="113">
        <v>24</v>
      </c>
      <c r="AA4" s="113">
        <v>25</v>
      </c>
      <c r="AB4" s="113">
        <v>26</v>
      </c>
      <c r="AC4" s="113">
        <v>27</v>
      </c>
      <c r="AD4" s="113">
        <v>28</v>
      </c>
      <c r="AE4" s="113">
        <v>29</v>
      </c>
      <c r="AF4" s="113">
        <v>30</v>
      </c>
      <c r="AG4" s="114">
        <v>31</v>
      </c>
      <c r="AH4" s="275"/>
    </row>
    <row r="5" spans="1:34" s="51" customFormat="1" ht="14.25" customHeight="1" thickBot="1" x14ac:dyDescent="0.25">
      <c r="A5" s="54" t="s">
        <v>57</v>
      </c>
      <c r="B5" s="222" t="s">
        <v>117</v>
      </c>
      <c r="C5" s="247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9"/>
      <c r="AH5" s="239">
        <f>SUM(C5:AG5)</f>
        <v>0</v>
      </c>
    </row>
    <row r="6" spans="1:34" s="51" customFormat="1" ht="14.25" customHeight="1" thickBot="1" x14ac:dyDescent="0.25">
      <c r="A6" s="55" t="s">
        <v>0</v>
      </c>
      <c r="B6" s="223" t="s">
        <v>118</v>
      </c>
      <c r="C6" s="250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2"/>
      <c r="AH6" s="239">
        <f t="shared" ref="AH6:AH42" si="0">SUM(C6:AG6)</f>
        <v>0</v>
      </c>
    </row>
    <row r="7" spans="1:34" s="51" customFormat="1" ht="14.25" customHeight="1" thickBot="1" x14ac:dyDescent="0.25">
      <c r="A7" s="55" t="s">
        <v>58</v>
      </c>
      <c r="B7" s="223" t="s">
        <v>119</v>
      </c>
      <c r="C7" s="250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2"/>
      <c r="AH7" s="239">
        <f t="shared" si="0"/>
        <v>0</v>
      </c>
    </row>
    <row r="8" spans="1:34" s="51" customFormat="1" ht="14.25" customHeight="1" thickBot="1" x14ac:dyDescent="0.25">
      <c r="A8" s="55" t="s">
        <v>59</v>
      </c>
      <c r="B8" s="223" t="s">
        <v>120</v>
      </c>
      <c r="C8" s="250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2"/>
      <c r="AH8" s="239">
        <f t="shared" si="0"/>
        <v>0</v>
      </c>
    </row>
    <row r="9" spans="1:34" s="51" customFormat="1" ht="14.25" customHeight="1" thickBot="1" x14ac:dyDescent="0.25">
      <c r="A9" s="55" t="s">
        <v>60</v>
      </c>
      <c r="B9" s="223" t="s">
        <v>121</v>
      </c>
      <c r="C9" s="250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2"/>
      <c r="AH9" s="239">
        <f t="shared" si="0"/>
        <v>0</v>
      </c>
    </row>
    <row r="10" spans="1:34" s="51" customFormat="1" ht="14.25" customHeight="1" thickBot="1" x14ac:dyDescent="0.25">
      <c r="A10" s="55" t="s">
        <v>61</v>
      </c>
      <c r="B10" s="223" t="s">
        <v>122</v>
      </c>
      <c r="C10" s="250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2"/>
      <c r="AH10" s="239">
        <f t="shared" si="0"/>
        <v>0</v>
      </c>
    </row>
    <row r="11" spans="1:34" s="51" customFormat="1" ht="14.25" customHeight="1" thickBot="1" x14ac:dyDescent="0.25">
      <c r="A11" s="55" t="s">
        <v>1</v>
      </c>
      <c r="B11" s="223" t="s">
        <v>123</v>
      </c>
      <c r="C11" s="250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2"/>
      <c r="AH11" s="239">
        <f t="shared" si="0"/>
        <v>0</v>
      </c>
    </row>
    <row r="12" spans="1:34" s="51" customFormat="1" ht="14.25" customHeight="1" thickBot="1" x14ac:dyDescent="0.25">
      <c r="A12" s="55" t="s">
        <v>2</v>
      </c>
      <c r="B12" s="223" t="s">
        <v>124</v>
      </c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2"/>
      <c r="AH12" s="239">
        <f t="shared" si="0"/>
        <v>0</v>
      </c>
    </row>
    <row r="13" spans="1:34" s="51" customFormat="1" ht="14.25" customHeight="1" thickBot="1" x14ac:dyDescent="0.25">
      <c r="A13" s="55" t="s">
        <v>3</v>
      </c>
      <c r="B13" s="223" t="s">
        <v>125</v>
      </c>
      <c r="C13" s="250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2"/>
      <c r="AH13" s="239">
        <f t="shared" si="0"/>
        <v>0</v>
      </c>
    </row>
    <row r="14" spans="1:34" s="51" customFormat="1" ht="14.25" customHeight="1" thickBot="1" x14ac:dyDescent="0.25">
      <c r="A14" s="55" t="s">
        <v>4</v>
      </c>
      <c r="B14" s="223" t="s">
        <v>126</v>
      </c>
      <c r="C14" s="250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2"/>
      <c r="AH14" s="239">
        <f t="shared" si="0"/>
        <v>0</v>
      </c>
    </row>
    <row r="15" spans="1:34" s="51" customFormat="1" ht="14.25" customHeight="1" thickBot="1" x14ac:dyDescent="0.25">
      <c r="A15" s="55" t="s">
        <v>146</v>
      </c>
      <c r="B15" s="223" t="s">
        <v>127</v>
      </c>
      <c r="C15" s="250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2"/>
      <c r="AH15" s="239">
        <f t="shared" si="0"/>
        <v>0</v>
      </c>
    </row>
    <row r="16" spans="1:34" s="51" customFormat="1" ht="14.25" customHeight="1" thickBot="1" x14ac:dyDescent="0.25">
      <c r="A16" s="55" t="s">
        <v>147</v>
      </c>
      <c r="B16" s="223" t="s">
        <v>128</v>
      </c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2"/>
      <c r="AH16" s="239">
        <f t="shared" si="0"/>
        <v>0</v>
      </c>
    </row>
    <row r="17" spans="1:34" s="51" customFormat="1" ht="14.25" customHeight="1" thickBot="1" x14ac:dyDescent="0.25">
      <c r="A17" s="55" t="s">
        <v>148</v>
      </c>
      <c r="B17" s="223" t="s">
        <v>129</v>
      </c>
      <c r="C17" s="25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2"/>
      <c r="AH17" s="239">
        <f t="shared" si="0"/>
        <v>0</v>
      </c>
    </row>
    <row r="18" spans="1:34" s="51" customFormat="1" ht="14.25" customHeight="1" thickBot="1" x14ac:dyDescent="0.25">
      <c r="A18" s="55" t="s">
        <v>149</v>
      </c>
      <c r="B18" s="223" t="s">
        <v>130</v>
      </c>
      <c r="C18" s="250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2"/>
      <c r="AH18" s="239">
        <f t="shared" si="0"/>
        <v>0</v>
      </c>
    </row>
    <row r="19" spans="1:34" s="51" customFormat="1" ht="14.25" customHeight="1" thickBot="1" x14ac:dyDescent="0.25">
      <c r="A19" s="55" t="s">
        <v>150</v>
      </c>
      <c r="B19" s="223" t="s">
        <v>131</v>
      </c>
      <c r="C19" s="250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2"/>
      <c r="AH19" s="239">
        <f t="shared" si="0"/>
        <v>0</v>
      </c>
    </row>
    <row r="20" spans="1:34" s="51" customFormat="1" ht="14.25" customHeight="1" thickBot="1" x14ac:dyDescent="0.25">
      <c r="A20" s="55" t="s">
        <v>151</v>
      </c>
      <c r="B20" s="223" t="s">
        <v>132</v>
      </c>
      <c r="C20" s="250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2"/>
      <c r="AH20" s="239">
        <f t="shared" si="0"/>
        <v>0</v>
      </c>
    </row>
    <row r="21" spans="1:34" s="51" customFormat="1" ht="14.25" customHeight="1" thickBot="1" x14ac:dyDescent="0.25">
      <c r="A21" s="55" t="s">
        <v>152</v>
      </c>
      <c r="B21" s="223" t="s">
        <v>133</v>
      </c>
      <c r="C21" s="250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2"/>
      <c r="AH21" s="239">
        <f t="shared" si="0"/>
        <v>0</v>
      </c>
    </row>
    <row r="22" spans="1:34" s="51" customFormat="1" ht="14.25" customHeight="1" thickBot="1" x14ac:dyDescent="0.25">
      <c r="A22" s="55" t="s">
        <v>153</v>
      </c>
      <c r="B22" s="223" t="s">
        <v>134</v>
      </c>
      <c r="C22" s="250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2"/>
      <c r="AH22" s="239">
        <f t="shared" si="0"/>
        <v>0</v>
      </c>
    </row>
    <row r="23" spans="1:34" s="51" customFormat="1" ht="14.25" customHeight="1" thickBot="1" x14ac:dyDescent="0.25">
      <c r="A23" s="55" t="s">
        <v>154</v>
      </c>
      <c r="B23" s="223" t="s">
        <v>135</v>
      </c>
      <c r="C23" s="250"/>
      <c r="D23" s="251"/>
      <c r="E23" s="251"/>
      <c r="F23" s="251"/>
      <c r="G23" s="253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2"/>
      <c r="AH23" s="239">
        <f t="shared" si="0"/>
        <v>0</v>
      </c>
    </row>
    <row r="24" spans="1:34" s="51" customFormat="1" ht="14.25" customHeight="1" thickBot="1" x14ac:dyDescent="0.25">
      <c r="A24" s="55" t="s">
        <v>155</v>
      </c>
      <c r="B24" s="223" t="s">
        <v>136</v>
      </c>
      <c r="C24" s="250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2"/>
      <c r="AH24" s="239">
        <f t="shared" si="0"/>
        <v>0</v>
      </c>
    </row>
    <row r="25" spans="1:34" s="51" customFormat="1" ht="14.25" customHeight="1" thickBot="1" x14ac:dyDescent="0.25">
      <c r="A25" s="55" t="s">
        <v>156</v>
      </c>
      <c r="B25" s="223" t="s">
        <v>137</v>
      </c>
      <c r="C25" s="250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2"/>
      <c r="AH25" s="239">
        <f t="shared" si="0"/>
        <v>0</v>
      </c>
    </row>
    <row r="26" spans="1:34" s="51" customFormat="1" ht="14.25" customHeight="1" thickBot="1" x14ac:dyDescent="0.25">
      <c r="A26" s="55" t="s">
        <v>157</v>
      </c>
      <c r="B26" s="223" t="s">
        <v>138</v>
      </c>
      <c r="C26" s="250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2"/>
      <c r="AH26" s="239">
        <f t="shared" si="0"/>
        <v>0</v>
      </c>
    </row>
    <row r="27" spans="1:34" s="51" customFormat="1" ht="14.25" customHeight="1" thickBot="1" x14ac:dyDescent="0.25">
      <c r="A27" s="55" t="s">
        <v>158</v>
      </c>
      <c r="B27" s="223" t="s">
        <v>139</v>
      </c>
      <c r="C27" s="250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2"/>
      <c r="AH27" s="239">
        <f t="shared" si="0"/>
        <v>0</v>
      </c>
    </row>
    <row r="28" spans="1:34" s="51" customFormat="1" ht="14.25" customHeight="1" thickBot="1" x14ac:dyDescent="0.25">
      <c r="A28" s="55" t="s">
        <v>159</v>
      </c>
      <c r="B28" s="223" t="s">
        <v>140</v>
      </c>
      <c r="C28" s="250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2"/>
      <c r="AH28" s="239">
        <f t="shared" si="0"/>
        <v>0</v>
      </c>
    </row>
    <row r="29" spans="1:34" s="51" customFormat="1" ht="14.25" customHeight="1" thickBot="1" x14ac:dyDescent="0.25">
      <c r="A29" s="55" t="s">
        <v>160</v>
      </c>
      <c r="B29" s="223" t="s">
        <v>141</v>
      </c>
      <c r="C29" s="250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2"/>
      <c r="AH29" s="239">
        <f t="shared" si="0"/>
        <v>0</v>
      </c>
    </row>
    <row r="30" spans="1:34" s="51" customFormat="1" ht="14.25" customHeight="1" thickBot="1" x14ac:dyDescent="0.25">
      <c r="A30" s="55" t="s">
        <v>10</v>
      </c>
      <c r="B30" s="223" t="s">
        <v>142</v>
      </c>
      <c r="C30" s="250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2"/>
      <c r="AH30" s="239">
        <f t="shared" si="0"/>
        <v>0</v>
      </c>
    </row>
    <row r="31" spans="1:34" s="51" customFormat="1" ht="14.25" customHeight="1" thickBot="1" x14ac:dyDescent="0.25">
      <c r="A31" s="55" t="s">
        <v>72</v>
      </c>
      <c r="B31" s="223" t="s">
        <v>69</v>
      </c>
      <c r="C31" s="250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2"/>
      <c r="AH31" s="239">
        <f t="shared" si="0"/>
        <v>0</v>
      </c>
    </row>
    <row r="32" spans="1:34" s="51" customFormat="1" ht="14.25" customHeight="1" thickBot="1" x14ac:dyDescent="0.25">
      <c r="A32" s="55" t="s">
        <v>12</v>
      </c>
      <c r="B32" s="223" t="s">
        <v>43</v>
      </c>
      <c r="C32" s="250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2"/>
      <c r="AH32" s="239">
        <f t="shared" si="0"/>
        <v>0</v>
      </c>
    </row>
    <row r="33" spans="1:34" s="51" customFormat="1" ht="14.25" customHeight="1" thickBot="1" x14ac:dyDescent="0.25">
      <c r="A33" s="55" t="s">
        <v>166</v>
      </c>
      <c r="B33" s="223" t="s">
        <v>44</v>
      </c>
      <c r="C33" s="250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2"/>
      <c r="AH33" s="239">
        <f t="shared" si="0"/>
        <v>0</v>
      </c>
    </row>
    <row r="34" spans="1:34" s="51" customFormat="1" ht="14.25" customHeight="1" thickBot="1" x14ac:dyDescent="0.25">
      <c r="A34" s="55" t="s">
        <v>167</v>
      </c>
      <c r="B34" s="223" t="s">
        <v>45</v>
      </c>
      <c r="C34" s="250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2"/>
      <c r="AH34" s="239">
        <f t="shared" si="0"/>
        <v>0</v>
      </c>
    </row>
    <row r="35" spans="1:34" s="51" customFormat="1" ht="14.25" customHeight="1" thickBot="1" x14ac:dyDescent="0.25">
      <c r="A35" s="55" t="s">
        <v>13</v>
      </c>
      <c r="B35" s="223" t="s">
        <v>46</v>
      </c>
      <c r="C35" s="250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2"/>
      <c r="AH35" s="239">
        <f t="shared" si="0"/>
        <v>0</v>
      </c>
    </row>
    <row r="36" spans="1:34" s="51" customFormat="1" ht="14.25" customHeight="1" thickBot="1" x14ac:dyDescent="0.25">
      <c r="A36" s="55" t="s">
        <v>162</v>
      </c>
      <c r="B36" s="223" t="s">
        <v>143</v>
      </c>
      <c r="C36" s="250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2"/>
      <c r="AH36" s="239">
        <f t="shared" si="0"/>
        <v>0</v>
      </c>
    </row>
    <row r="37" spans="1:34" s="51" customFormat="1" ht="14.25" customHeight="1" thickBot="1" x14ac:dyDescent="0.25">
      <c r="A37" s="55" t="s">
        <v>163</v>
      </c>
      <c r="B37" s="223" t="s">
        <v>48</v>
      </c>
      <c r="C37" s="250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2"/>
      <c r="AH37" s="239">
        <f t="shared" si="0"/>
        <v>0</v>
      </c>
    </row>
    <row r="38" spans="1:34" s="51" customFormat="1" ht="14.25" customHeight="1" thickBot="1" x14ac:dyDescent="0.25">
      <c r="A38" s="55" t="s">
        <v>164</v>
      </c>
      <c r="B38" s="223" t="s">
        <v>49</v>
      </c>
      <c r="C38" s="250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2"/>
      <c r="AH38" s="239">
        <f t="shared" si="0"/>
        <v>0</v>
      </c>
    </row>
    <row r="39" spans="1:34" s="51" customFormat="1" ht="14.25" customHeight="1" thickBot="1" x14ac:dyDescent="0.25">
      <c r="A39" s="55" t="s">
        <v>165</v>
      </c>
      <c r="B39" s="223" t="s">
        <v>144</v>
      </c>
      <c r="C39" s="250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2"/>
      <c r="AH39" s="239">
        <f t="shared" si="0"/>
        <v>0</v>
      </c>
    </row>
    <row r="40" spans="1:34" s="51" customFormat="1" ht="14.25" customHeight="1" thickBot="1" x14ac:dyDescent="0.25">
      <c r="A40" s="55" t="s">
        <v>161</v>
      </c>
      <c r="B40" s="223" t="s">
        <v>77</v>
      </c>
      <c r="C40" s="250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2"/>
      <c r="AH40" s="239">
        <f t="shared" si="0"/>
        <v>0</v>
      </c>
    </row>
    <row r="41" spans="1:34" s="51" customFormat="1" ht="14.25" customHeight="1" thickBot="1" x14ac:dyDescent="0.25">
      <c r="A41" s="55" t="s">
        <v>73</v>
      </c>
      <c r="B41" s="223" t="s">
        <v>51</v>
      </c>
      <c r="C41" s="250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2"/>
      <c r="AH41" s="239">
        <f t="shared" si="0"/>
        <v>0</v>
      </c>
    </row>
    <row r="42" spans="1:34" s="51" customFormat="1" ht="14.25" customHeight="1" thickBot="1" x14ac:dyDescent="0.25">
      <c r="A42" s="56" t="s">
        <v>11</v>
      </c>
      <c r="B42" s="224" t="s">
        <v>42</v>
      </c>
      <c r="C42" s="254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6"/>
      <c r="AH42" s="239">
        <f t="shared" si="0"/>
        <v>0</v>
      </c>
    </row>
    <row r="43" spans="1:34" ht="14.25" customHeight="1" thickBot="1" x14ac:dyDescent="0.25">
      <c r="AH43" s="240">
        <f>SUM(AH5:AH42)</f>
        <v>0</v>
      </c>
    </row>
    <row r="44" spans="1:34" s="50" customFormat="1" ht="14.25" customHeight="1" thickBot="1" x14ac:dyDescent="0.25">
      <c r="A44" s="276" t="s">
        <v>322</v>
      </c>
      <c r="B44" s="276"/>
      <c r="C44" s="211">
        <f>SUM(C5:C42)</f>
        <v>0</v>
      </c>
      <c r="D44" s="211">
        <f t="shared" ref="D44:AG44" si="1">SUM(D5:D42)</f>
        <v>0</v>
      </c>
      <c r="E44" s="211">
        <f t="shared" si="1"/>
        <v>0</v>
      </c>
      <c r="F44" s="211">
        <f t="shared" si="1"/>
        <v>0</v>
      </c>
      <c r="G44" s="211">
        <f t="shared" si="1"/>
        <v>0</v>
      </c>
      <c r="H44" s="211">
        <f t="shared" si="1"/>
        <v>0</v>
      </c>
      <c r="I44" s="211">
        <f t="shared" si="1"/>
        <v>0</v>
      </c>
      <c r="J44" s="211">
        <f t="shared" si="1"/>
        <v>0</v>
      </c>
      <c r="K44" s="211">
        <f t="shared" si="1"/>
        <v>0</v>
      </c>
      <c r="L44" s="211">
        <f t="shared" si="1"/>
        <v>0</v>
      </c>
      <c r="M44" s="211">
        <f t="shared" si="1"/>
        <v>0</v>
      </c>
      <c r="N44" s="211">
        <f t="shared" si="1"/>
        <v>0</v>
      </c>
      <c r="O44" s="211">
        <f t="shared" si="1"/>
        <v>0</v>
      </c>
      <c r="P44" s="211">
        <f t="shared" si="1"/>
        <v>0</v>
      </c>
      <c r="Q44" s="211">
        <f t="shared" si="1"/>
        <v>0</v>
      </c>
      <c r="R44" s="211">
        <f t="shared" si="1"/>
        <v>0</v>
      </c>
      <c r="S44" s="211">
        <f t="shared" si="1"/>
        <v>0</v>
      </c>
      <c r="T44" s="211">
        <f t="shared" si="1"/>
        <v>0</v>
      </c>
      <c r="U44" s="211">
        <f t="shared" si="1"/>
        <v>0</v>
      </c>
      <c r="V44" s="211">
        <f t="shared" si="1"/>
        <v>0</v>
      </c>
      <c r="W44" s="211">
        <f t="shared" si="1"/>
        <v>0</v>
      </c>
      <c r="X44" s="211">
        <f t="shared" si="1"/>
        <v>0</v>
      </c>
      <c r="Y44" s="211">
        <f t="shared" si="1"/>
        <v>0</v>
      </c>
      <c r="Z44" s="211">
        <f t="shared" si="1"/>
        <v>0</v>
      </c>
      <c r="AA44" s="211">
        <f t="shared" si="1"/>
        <v>0</v>
      </c>
      <c r="AB44" s="211">
        <f t="shared" si="1"/>
        <v>0</v>
      </c>
      <c r="AC44" s="211">
        <f t="shared" si="1"/>
        <v>0</v>
      </c>
      <c r="AD44" s="211">
        <f t="shared" si="1"/>
        <v>0</v>
      </c>
      <c r="AE44" s="211">
        <f t="shared" si="1"/>
        <v>0</v>
      </c>
      <c r="AF44" s="211">
        <f t="shared" si="1"/>
        <v>0</v>
      </c>
      <c r="AG44" s="211">
        <f t="shared" si="1"/>
        <v>0</v>
      </c>
      <c r="AH44" s="212">
        <f>SUM(C44:AG44)</f>
        <v>0</v>
      </c>
    </row>
    <row r="47" spans="1:34" ht="14.25" customHeight="1" thickBot="1" x14ac:dyDescent="0.25">
      <c r="A47" s="50" t="s">
        <v>169</v>
      </c>
    </row>
    <row r="48" spans="1:34" ht="14.25" customHeight="1" thickBot="1" x14ac:dyDescent="0.25">
      <c r="C48" s="271" t="s">
        <v>116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3"/>
      <c r="AH48" s="274" t="s">
        <v>145</v>
      </c>
    </row>
    <row r="49" spans="1:34" s="50" customFormat="1" ht="14.25" customHeight="1" thickBot="1" x14ac:dyDescent="0.25">
      <c r="A49" s="111" t="s">
        <v>18</v>
      </c>
      <c r="B49" s="49" t="s">
        <v>19</v>
      </c>
      <c r="C49" s="113">
        <v>1</v>
      </c>
      <c r="D49" s="113">
        <v>2</v>
      </c>
      <c r="E49" s="113">
        <v>3</v>
      </c>
      <c r="F49" s="113">
        <v>4</v>
      </c>
      <c r="G49" s="113">
        <v>5</v>
      </c>
      <c r="H49" s="113">
        <v>6</v>
      </c>
      <c r="I49" s="113">
        <v>7</v>
      </c>
      <c r="J49" s="113">
        <v>8</v>
      </c>
      <c r="K49" s="113">
        <v>9</v>
      </c>
      <c r="L49" s="113">
        <v>10</v>
      </c>
      <c r="M49" s="113">
        <v>11</v>
      </c>
      <c r="N49" s="113">
        <v>12</v>
      </c>
      <c r="O49" s="113">
        <v>13</v>
      </c>
      <c r="P49" s="113">
        <v>14</v>
      </c>
      <c r="Q49" s="113">
        <v>15</v>
      </c>
      <c r="R49" s="113">
        <v>16</v>
      </c>
      <c r="S49" s="113">
        <v>17</v>
      </c>
      <c r="T49" s="113">
        <v>18</v>
      </c>
      <c r="U49" s="113">
        <v>19</v>
      </c>
      <c r="V49" s="113">
        <v>20</v>
      </c>
      <c r="W49" s="113">
        <v>21</v>
      </c>
      <c r="X49" s="113">
        <v>22</v>
      </c>
      <c r="Y49" s="113">
        <v>23</v>
      </c>
      <c r="Z49" s="113">
        <v>24</v>
      </c>
      <c r="AA49" s="113">
        <v>25</v>
      </c>
      <c r="AB49" s="113">
        <v>26</v>
      </c>
      <c r="AC49" s="113">
        <v>27</v>
      </c>
      <c r="AD49" s="113">
        <v>28</v>
      </c>
      <c r="AE49" s="113">
        <v>29</v>
      </c>
      <c r="AF49" s="113">
        <v>30</v>
      </c>
      <c r="AG49" s="114">
        <v>31</v>
      </c>
      <c r="AH49" s="275"/>
    </row>
    <row r="50" spans="1:34" ht="14.25" customHeight="1" x14ac:dyDescent="0.25">
      <c r="A50" s="115" t="s">
        <v>178</v>
      </c>
      <c r="B50" s="225" t="s">
        <v>179</v>
      </c>
      <c r="C50" s="257"/>
      <c r="D50" s="25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59"/>
      <c r="AH50" s="241">
        <f t="shared" ref="AH50:AH58" si="2">SUM(C50:AG50)</f>
        <v>0</v>
      </c>
    </row>
    <row r="51" spans="1:34" ht="14.25" customHeight="1" x14ac:dyDescent="0.25">
      <c r="A51" s="116" t="s">
        <v>180</v>
      </c>
      <c r="B51" s="226" t="s">
        <v>181</v>
      </c>
      <c r="C51" s="260"/>
      <c r="D51" s="26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62"/>
      <c r="AH51" s="242">
        <f t="shared" si="2"/>
        <v>0</v>
      </c>
    </row>
    <row r="52" spans="1:34" ht="14.25" customHeight="1" x14ac:dyDescent="0.25">
      <c r="A52" s="117" t="s">
        <v>182</v>
      </c>
      <c r="B52" s="227" t="s">
        <v>183</v>
      </c>
      <c r="C52" s="260"/>
      <c r="D52" s="26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62"/>
      <c r="AH52" s="242">
        <f t="shared" si="2"/>
        <v>0</v>
      </c>
    </row>
    <row r="53" spans="1:34" ht="14.25" customHeight="1" x14ac:dyDescent="0.25">
      <c r="A53" s="117" t="s">
        <v>184</v>
      </c>
      <c r="B53" s="227" t="s">
        <v>185</v>
      </c>
      <c r="C53" s="260"/>
      <c r="D53" s="26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62"/>
      <c r="AH53" s="242">
        <f t="shared" si="2"/>
        <v>0</v>
      </c>
    </row>
    <row r="54" spans="1:34" ht="14.25" customHeight="1" x14ac:dyDescent="0.25">
      <c r="A54" s="117" t="s">
        <v>186</v>
      </c>
      <c r="B54" s="227" t="s">
        <v>187</v>
      </c>
      <c r="C54" s="260"/>
      <c r="D54" s="26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62"/>
      <c r="AH54" s="242">
        <f t="shared" si="2"/>
        <v>0</v>
      </c>
    </row>
    <row r="55" spans="1:34" ht="14.25" customHeight="1" x14ac:dyDescent="0.25">
      <c r="A55" s="117" t="s">
        <v>188</v>
      </c>
      <c r="B55" s="227" t="s">
        <v>189</v>
      </c>
      <c r="C55" s="260"/>
      <c r="D55" s="26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62"/>
      <c r="AH55" s="242">
        <f t="shared" si="2"/>
        <v>0</v>
      </c>
    </row>
    <row r="56" spans="1:34" ht="14.25" customHeight="1" x14ac:dyDescent="0.25">
      <c r="A56" s="117" t="s">
        <v>190</v>
      </c>
      <c r="B56" s="227" t="s">
        <v>191</v>
      </c>
      <c r="C56" s="260"/>
      <c r="D56" s="26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62"/>
      <c r="AH56" s="242">
        <f t="shared" si="2"/>
        <v>0</v>
      </c>
    </row>
    <row r="57" spans="1:34" ht="14.25" customHeight="1" thickBot="1" x14ac:dyDescent="0.3">
      <c r="A57" s="118" t="s">
        <v>192</v>
      </c>
      <c r="B57" s="228" t="s">
        <v>194</v>
      </c>
      <c r="C57" s="263"/>
      <c r="D57" s="264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65"/>
      <c r="AH57" s="243">
        <f t="shared" si="2"/>
        <v>0</v>
      </c>
    </row>
    <row r="58" spans="1:34" ht="14.25" customHeight="1" thickBot="1" x14ac:dyDescent="0.2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240">
        <f t="shared" si="2"/>
        <v>0</v>
      </c>
    </row>
    <row r="59" spans="1:34" s="57" customFormat="1" ht="14.25" customHeight="1" thickBot="1" x14ac:dyDescent="0.25">
      <c r="A59" s="276" t="s">
        <v>211</v>
      </c>
      <c r="B59" s="276"/>
      <c r="C59" s="211">
        <f>SUM(C50:C57)</f>
        <v>0</v>
      </c>
      <c r="D59" s="211">
        <f t="shared" ref="D59:AH59" si="3">SUM(D50:D57)</f>
        <v>0</v>
      </c>
      <c r="E59" s="211">
        <f t="shared" si="3"/>
        <v>0</v>
      </c>
      <c r="F59" s="211">
        <f t="shared" si="3"/>
        <v>0</v>
      </c>
      <c r="G59" s="211">
        <f t="shared" si="3"/>
        <v>0</v>
      </c>
      <c r="H59" s="211">
        <f t="shared" si="3"/>
        <v>0</v>
      </c>
      <c r="I59" s="211">
        <f t="shared" si="3"/>
        <v>0</v>
      </c>
      <c r="J59" s="211">
        <f t="shared" si="3"/>
        <v>0</v>
      </c>
      <c r="K59" s="211">
        <f t="shared" si="3"/>
        <v>0</v>
      </c>
      <c r="L59" s="211">
        <f t="shared" si="3"/>
        <v>0</v>
      </c>
      <c r="M59" s="211">
        <f t="shared" si="3"/>
        <v>0</v>
      </c>
      <c r="N59" s="211">
        <f t="shared" si="3"/>
        <v>0</v>
      </c>
      <c r="O59" s="211">
        <f t="shared" si="3"/>
        <v>0</v>
      </c>
      <c r="P59" s="211">
        <f t="shared" si="3"/>
        <v>0</v>
      </c>
      <c r="Q59" s="211">
        <f t="shared" si="3"/>
        <v>0</v>
      </c>
      <c r="R59" s="211">
        <f t="shared" si="3"/>
        <v>0</v>
      </c>
      <c r="S59" s="211">
        <f t="shared" si="3"/>
        <v>0</v>
      </c>
      <c r="T59" s="211">
        <f t="shared" si="3"/>
        <v>0</v>
      </c>
      <c r="U59" s="211">
        <f t="shared" si="3"/>
        <v>0</v>
      </c>
      <c r="V59" s="211">
        <f t="shared" si="3"/>
        <v>0</v>
      </c>
      <c r="W59" s="211">
        <f t="shared" si="3"/>
        <v>0</v>
      </c>
      <c r="X59" s="211">
        <f t="shared" si="3"/>
        <v>0</v>
      </c>
      <c r="Y59" s="211">
        <f t="shared" si="3"/>
        <v>0</v>
      </c>
      <c r="Z59" s="211">
        <f t="shared" si="3"/>
        <v>0</v>
      </c>
      <c r="AA59" s="211">
        <f t="shared" si="3"/>
        <v>0</v>
      </c>
      <c r="AB59" s="211">
        <f t="shared" si="3"/>
        <v>0</v>
      </c>
      <c r="AC59" s="211">
        <f t="shared" si="3"/>
        <v>0</v>
      </c>
      <c r="AD59" s="211">
        <f t="shared" si="3"/>
        <v>0</v>
      </c>
      <c r="AE59" s="211">
        <f t="shared" si="3"/>
        <v>0</v>
      </c>
      <c r="AF59" s="211">
        <f t="shared" si="3"/>
        <v>0</v>
      </c>
      <c r="AG59" s="211">
        <f t="shared" si="3"/>
        <v>0</v>
      </c>
      <c r="AH59" s="212">
        <f t="shared" si="3"/>
        <v>0</v>
      </c>
    </row>
    <row r="60" spans="1:34" ht="12.75" customHeight="1" x14ac:dyDescent="0.2">
      <c r="AH60" s="112"/>
    </row>
    <row r="61" spans="1:34" ht="12.75" customHeight="1" x14ac:dyDescent="0.2">
      <c r="AH61" s="112"/>
    </row>
    <row r="62" spans="1:34" ht="14.25" customHeight="1" thickBot="1" x14ac:dyDescent="0.25">
      <c r="A62" s="50" t="s">
        <v>212</v>
      </c>
      <c r="AH62" s="112"/>
    </row>
    <row r="63" spans="1:34" ht="14.25" customHeight="1" thickBot="1" x14ac:dyDescent="0.25">
      <c r="C63" s="278" t="s">
        <v>116</v>
      </c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80" t="s">
        <v>145</v>
      </c>
    </row>
    <row r="64" spans="1:34" s="50" customFormat="1" ht="14.25" customHeight="1" thickBot="1" x14ac:dyDescent="0.25">
      <c r="A64" s="206" t="s">
        <v>213</v>
      </c>
      <c r="B64" s="207" t="s">
        <v>19</v>
      </c>
      <c r="C64" s="208">
        <v>1</v>
      </c>
      <c r="D64" s="209">
        <v>2</v>
      </c>
      <c r="E64" s="209">
        <v>3</v>
      </c>
      <c r="F64" s="209">
        <v>4</v>
      </c>
      <c r="G64" s="209">
        <v>5</v>
      </c>
      <c r="H64" s="209">
        <v>6</v>
      </c>
      <c r="I64" s="209">
        <v>7</v>
      </c>
      <c r="J64" s="209">
        <v>8</v>
      </c>
      <c r="K64" s="209">
        <v>9</v>
      </c>
      <c r="L64" s="209">
        <v>10</v>
      </c>
      <c r="M64" s="209">
        <v>11</v>
      </c>
      <c r="N64" s="209">
        <v>12</v>
      </c>
      <c r="O64" s="209">
        <v>13</v>
      </c>
      <c r="P64" s="209">
        <v>14</v>
      </c>
      <c r="Q64" s="209">
        <v>15</v>
      </c>
      <c r="R64" s="209">
        <v>16</v>
      </c>
      <c r="S64" s="209">
        <v>17</v>
      </c>
      <c r="T64" s="209">
        <v>18</v>
      </c>
      <c r="U64" s="209">
        <v>19</v>
      </c>
      <c r="V64" s="209">
        <v>20</v>
      </c>
      <c r="W64" s="209">
        <v>21</v>
      </c>
      <c r="X64" s="209">
        <v>22</v>
      </c>
      <c r="Y64" s="209">
        <v>23</v>
      </c>
      <c r="Z64" s="209">
        <v>24</v>
      </c>
      <c r="AA64" s="209">
        <v>25</v>
      </c>
      <c r="AB64" s="209">
        <v>26</v>
      </c>
      <c r="AC64" s="209">
        <v>27</v>
      </c>
      <c r="AD64" s="209">
        <v>28</v>
      </c>
      <c r="AE64" s="209">
        <v>29</v>
      </c>
      <c r="AF64" s="209">
        <v>30</v>
      </c>
      <c r="AG64" s="210">
        <v>31</v>
      </c>
      <c r="AH64" s="281"/>
    </row>
    <row r="65" spans="1:34" ht="14.25" customHeight="1" x14ac:dyDescent="0.2">
      <c r="A65" s="232" t="s">
        <v>214</v>
      </c>
      <c r="B65" s="233" t="s">
        <v>217</v>
      </c>
      <c r="C65" s="250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62"/>
      <c r="AH65" s="244">
        <f>SUM(C65:AG65)</f>
        <v>0</v>
      </c>
    </row>
    <row r="66" spans="1:34" ht="14.25" customHeight="1" x14ac:dyDescent="0.2">
      <c r="A66" s="234" t="s">
        <v>225</v>
      </c>
      <c r="B66" s="235" t="s">
        <v>218</v>
      </c>
      <c r="C66" s="250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62"/>
      <c r="AH66" s="244">
        <f t="shared" ref="AH66:AH100" si="4">SUM(C66:AG66)</f>
        <v>0</v>
      </c>
    </row>
    <row r="67" spans="1:34" ht="14.25" customHeight="1" x14ac:dyDescent="0.2">
      <c r="A67" s="234" t="s">
        <v>215</v>
      </c>
      <c r="B67" s="235" t="s">
        <v>219</v>
      </c>
      <c r="C67" s="250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62"/>
      <c r="AH67" s="244">
        <f t="shared" si="4"/>
        <v>0</v>
      </c>
    </row>
    <row r="68" spans="1:34" ht="14.25" customHeight="1" x14ac:dyDescent="0.2">
      <c r="A68" s="234" t="s">
        <v>216</v>
      </c>
      <c r="B68" s="235" t="s">
        <v>220</v>
      </c>
      <c r="C68" s="250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62"/>
      <c r="AH68" s="244">
        <f t="shared" si="4"/>
        <v>0</v>
      </c>
    </row>
    <row r="69" spans="1:34" ht="14.25" customHeight="1" x14ac:dyDescent="0.2">
      <c r="A69" s="234" t="s">
        <v>226</v>
      </c>
      <c r="B69" s="235" t="s">
        <v>222</v>
      </c>
      <c r="C69" s="250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62"/>
      <c r="AH69" s="244">
        <f t="shared" si="4"/>
        <v>0</v>
      </c>
    </row>
    <row r="70" spans="1:34" ht="14.25" customHeight="1" x14ac:dyDescent="0.2">
      <c r="A70" s="234" t="s">
        <v>221</v>
      </c>
      <c r="B70" s="235" t="s">
        <v>223</v>
      </c>
      <c r="C70" s="250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62"/>
      <c r="AH70" s="244">
        <f t="shared" si="4"/>
        <v>0</v>
      </c>
    </row>
    <row r="71" spans="1:34" ht="14.25" customHeight="1" x14ac:dyDescent="0.2">
      <c r="A71" s="234" t="s">
        <v>227</v>
      </c>
      <c r="B71" s="235" t="s">
        <v>260</v>
      </c>
      <c r="C71" s="250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62"/>
      <c r="AH71" s="244">
        <f t="shared" si="4"/>
        <v>0</v>
      </c>
    </row>
    <row r="72" spans="1:34" ht="14.25" customHeight="1" x14ac:dyDescent="0.2">
      <c r="A72" s="234" t="s">
        <v>224</v>
      </c>
      <c r="B72" s="235" t="s">
        <v>262</v>
      </c>
      <c r="C72" s="250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62"/>
      <c r="AH72" s="244">
        <f t="shared" si="4"/>
        <v>0</v>
      </c>
    </row>
    <row r="73" spans="1:34" ht="14.25" customHeight="1" x14ac:dyDescent="0.2">
      <c r="A73" s="234" t="s">
        <v>228</v>
      </c>
      <c r="B73" s="235" t="s">
        <v>266</v>
      </c>
      <c r="C73" s="250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62"/>
      <c r="AH73" s="244">
        <f t="shared" si="4"/>
        <v>0</v>
      </c>
    </row>
    <row r="74" spans="1:34" ht="14.25" customHeight="1" x14ac:dyDescent="0.2">
      <c r="A74" s="234" t="s">
        <v>229</v>
      </c>
      <c r="B74" s="235" t="s">
        <v>268</v>
      </c>
      <c r="C74" s="250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62"/>
      <c r="AH74" s="244">
        <f t="shared" si="4"/>
        <v>0</v>
      </c>
    </row>
    <row r="75" spans="1:34" ht="14.25" customHeight="1" x14ac:dyDescent="0.2">
      <c r="A75" s="234" t="s">
        <v>231</v>
      </c>
      <c r="B75" s="235" t="s">
        <v>274</v>
      </c>
      <c r="C75" s="250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62"/>
      <c r="AH75" s="244">
        <f t="shared" si="4"/>
        <v>0</v>
      </c>
    </row>
    <row r="76" spans="1:34" ht="14.25" customHeight="1" x14ac:dyDescent="0.2">
      <c r="A76" s="234" t="s">
        <v>230</v>
      </c>
      <c r="B76" s="235" t="s">
        <v>275</v>
      </c>
      <c r="C76" s="250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62"/>
      <c r="AH76" s="244">
        <f t="shared" si="4"/>
        <v>0</v>
      </c>
    </row>
    <row r="77" spans="1:34" ht="14.25" customHeight="1" x14ac:dyDescent="0.2">
      <c r="A77" s="234" t="s">
        <v>303</v>
      </c>
      <c r="B77" s="235" t="s">
        <v>280</v>
      </c>
      <c r="C77" s="250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62"/>
      <c r="AH77" s="244">
        <f t="shared" si="4"/>
        <v>0</v>
      </c>
    </row>
    <row r="78" spans="1:34" ht="14.25" customHeight="1" x14ac:dyDescent="0.2">
      <c r="A78" s="234" t="s">
        <v>234</v>
      </c>
      <c r="B78" s="235" t="s">
        <v>282</v>
      </c>
      <c r="C78" s="250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62"/>
      <c r="AH78" s="244">
        <f t="shared" si="4"/>
        <v>0</v>
      </c>
    </row>
    <row r="79" spans="1:34" ht="14.25" customHeight="1" x14ac:dyDescent="0.2">
      <c r="A79" s="234" t="s">
        <v>232</v>
      </c>
      <c r="B79" s="235" t="s">
        <v>284</v>
      </c>
      <c r="C79" s="250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62"/>
      <c r="AH79" s="244">
        <f t="shared" si="4"/>
        <v>0</v>
      </c>
    </row>
    <row r="80" spans="1:34" ht="14.25" customHeight="1" x14ac:dyDescent="0.2">
      <c r="A80" s="234" t="s">
        <v>304</v>
      </c>
      <c r="B80" s="235" t="s">
        <v>289</v>
      </c>
      <c r="C80" s="250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62"/>
      <c r="AH80" s="244">
        <f t="shared" si="4"/>
        <v>0</v>
      </c>
    </row>
    <row r="81" spans="1:34" ht="14.25" customHeight="1" x14ac:dyDescent="0.2">
      <c r="A81" s="234" t="s">
        <v>233</v>
      </c>
      <c r="B81" s="235" t="s">
        <v>290</v>
      </c>
      <c r="C81" s="250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62"/>
      <c r="AH81" s="244">
        <f t="shared" si="4"/>
        <v>0</v>
      </c>
    </row>
    <row r="82" spans="1:34" ht="14.25" customHeight="1" x14ac:dyDescent="0.2">
      <c r="A82" s="234" t="s">
        <v>306</v>
      </c>
      <c r="B82" s="235" t="s">
        <v>245</v>
      </c>
      <c r="C82" s="250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62"/>
      <c r="AH82" s="244">
        <f t="shared" si="4"/>
        <v>0</v>
      </c>
    </row>
    <row r="83" spans="1:34" ht="14.25" customHeight="1" x14ac:dyDescent="0.2">
      <c r="A83" s="234" t="s">
        <v>305</v>
      </c>
      <c r="B83" s="235" t="s">
        <v>247</v>
      </c>
      <c r="C83" s="250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62"/>
      <c r="AH83" s="244">
        <f t="shared" si="4"/>
        <v>0</v>
      </c>
    </row>
    <row r="84" spans="1:34" ht="14.25" customHeight="1" x14ac:dyDescent="0.2">
      <c r="A84" s="234" t="s">
        <v>307</v>
      </c>
      <c r="B84" s="235" t="s">
        <v>253</v>
      </c>
      <c r="C84" s="250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62"/>
      <c r="AH84" s="244">
        <f t="shared" si="4"/>
        <v>0</v>
      </c>
    </row>
    <row r="85" spans="1:34" ht="14.25" customHeight="1" x14ac:dyDescent="0.2">
      <c r="A85" s="234" t="s">
        <v>308</v>
      </c>
      <c r="B85" s="235" t="s">
        <v>255</v>
      </c>
      <c r="C85" s="250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62"/>
      <c r="AH85" s="244">
        <f t="shared" si="4"/>
        <v>0</v>
      </c>
    </row>
    <row r="86" spans="1:34" ht="14.25" customHeight="1" x14ac:dyDescent="0.2">
      <c r="A86" s="234" t="s">
        <v>309</v>
      </c>
      <c r="B86" s="235" t="s">
        <v>258</v>
      </c>
      <c r="C86" s="250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62"/>
      <c r="AH86" s="244">
        <f t="shared" si="4"/>
        <v>0</v>
      </c>
    </row>
    <row r="87" spans="1:34" ht="14.25" customHeight="1" x14ac:dyDescent="0.2">
      <c r="A87" s="234" t="s">
        <v>312</v>
      </c>
      <c r="B87" s="235" t="s">
        <v>259</v>
      </c>
      <c r="C87" s="250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62"/>
      <c r="AH87" s="244">
        <f t="shared" si="4"/>
        <v>0</v>
      </c>
    </row>
    <row r="88" spans="1:34" ht="14.25" customHeight="1" x14ac:dyDescent="0.2">
      <c r="A88" s="234" t="s">
        <v>310</v>
      </c>
      <c r="B88" s="235" t="s">
        <v>261</v>
      </c>
      <c r="C88" s="250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251"/>
      <c r="AG88" s="262"/>
      <c r="AH88" s="244">
        <f t="shared" si="4"/>
        <v>0</v>
      </c>
    </row>
    <row r="89" spans="1:34" ht="14.25" customHeight="1" x14ac:dyDescent="0.2">
      <c r="A89" s="234" t="s">
        <v>311</v>
      </c>
      <c r="B89" s="235" t="s">
        <v>263</v>
      </c>
      <c r="C89" s="250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62"/>
      <c r="AH89" s="244">
        <f t="shared" si="4"/>
        <v>0</v>
      </c>
    </row>
    <row r="90" spans="1:34" ht="14.25" customHeight="1" x14ac:dyDescent="0.2">
      <c r="A90" s="234" t="s">
        <v>315</v>
      </c>
      <c r="B90" s="235" t="s">
        <v>267</v>
      </c>
      <c r="C90" s="250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62"/>
      <c r="AH90" s="244">
        <f t="shared" si="4"/>
        <v>0</v>
      </c>
    </row>
    <row r="91" spans="1:34" ht="14.25" customHeight="1" x14ac:dyDescent="0.2">
      <c r="A91" s="234" t="s">
        <v>313</v>
      </c>
      <c r="B91" s="235" t="s">
        <v>269</v>
      </c>
      <c r="C91" s="250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62"/>
      <c r="AH91" s="244">
        <f t="shared" si="4"/>
        <v>0</v>
      </c>
    </row>
    <row r="92" spans="1:34" ht="14.25" customHeight="1" x14ac:dyDescent="0.2">
      <c r="A92" s="234" t="s">
        <v>314</v>
      </c>
      <c r="B92" s="235" t="s">
        <v>272</v>
      </c>
      <c r="C92" s="250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62"/>
      <c r="AH92" s="244">
        <f t="shared" si="4"/>
        <v>0</v>
      </c>
    </row>
    <row r="93" spans="1:34" ht="14.25" customHeight="1" x14ac:dyDescent="0.2">
      <c r="A93" s="234" t="s">
        <v>319</v>
      </c>
      <c r="B93" s="235" t="s">
        <v>276</v>
      </c>
      <c r="C93" s="250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62"/>
      <c r="AH93" s="244">
        <f t="shared" si="4"/>
        <v>0</v>
      </c>
    </row>
    <row r="94" spans="1:34" ht="14.25" customHeight="1" x14ac:dyDescent="0.2">
      <c r="A94" s="234" t="s">
        <v>316</v>
      </c>
      <c r="B94" s="235" t="s">
        <v>278</v>
      </c>
      <c r="C94" s="250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62"/>
      <c r="AH94" s="244">
        <f t="shared" si="4"/>
        <v>0</v>
      </c>
    </row>
    <row r="95" spans="1:34" ht="14.25" customHeight="1" x14ac:dyDescent="0.2">
      <c r="A95" s="234" t="s">
        <v>320</v>
      </c>
      <c r="B95" s="235" t="s">
        <v>281</v>
      </c>
      <c r="C95" s="250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62"/>
      <c r="AH95" s="244">
        <f t="shared" si="4"/>
        <v>0</v>
      </c>
    </row>
    <row r="96" spans="1:34" ht="14.25" customHeight="1" thickBot="1" x14ac:dyDescent="0.25">
      <c r="A96" s="236" t="s">
        <v>317</v>
      </c>
      <c r="B96" s="235" t="s">
        <v>283</v>
      </c>
      <c r="C96" s="250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62"/>
      <c r="AH96" s="244">
        <f t="shared" si="4"/>
        <v>0</v>
      </c>
    </row>
    <row r="97" spans="1:34" ht="14.25" customHeight="1" thickBot="1" x14ac:dyDescent="0.25">
      <c r="A97" s="237" t="s">
        <v>318</v>
      </c>
      <c r="B97" s="238"/>
      <c r="C97" s="250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62"/>
      <c r="AH97" s="244">
        <f t="shared" si="4"/>
        <v>0</v>
      </c>
    </row>
    <row r="98" spans="1:34" ht="14.25" customHeight="1" x14ac:dyDescent="0.2">
      <c r="A98" s="230"/>
      <c r="B98" s="229"/>
      <c r="C98" s="250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251"/>
      <c r="AG98" s="262"/>
      <c r="AH98" s="244">
        <f t="shared" si="4"/>
        <v>0</v>
      </c>
    </row>
    <row r="99" spans="1:34" ht="14.25" customHeight="1" x14ac:dyDescent="0.2">
      <c r="A99" s="220"/>
      <c r="B99" s="229"/>
      <c r="C99" s="250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62"/>
      <c r="AH99" s="244">
        <f t="shared" si="4"/>
        <v>0</v>
      </c>
    </row>
    <row r="100" spans="1:34" ht="14.25" customHeight="1" thickBot="1" x14ac:dyDescent="0.25">
      <c r="A100" s="221"/>
      <c r="B100" s="231"/>
      <c r="C100" s="254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65"/>
      <c r="AH100" s="245">
        <f t="shared" si="4"/>
        <v>0</v>
      </c>
    </row>
    <row r="101" spans="1:34" ht="14.25" customHeight="1" x14ac:dyDescent="0.2">
      <c r="A101" s="51"/>
      <c r="B101" s="119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246">
        <f>SUM(AH65:AH100)</f>
        <v>0</v>
      </c>
    </row>
    <row r="102" spans="1:34" s="57" customFormat="1" ht="14.25" customHeight="1" thickBot="1" x14ac:dyDescent="0.25">
      <c r="A102" s="276" t="s">
        <v>321</v>
      </c>
      <c r="B102" s="276"/>
      <c r="C102" s="211">
        <f>SUM(C65:C100)</f>
        <v>0</v>
      </c>
      <c r="D102" s="211">
        <f t="shared" ref="D102:AG102" si="5">SUM(D65:D100)</f>
        <v>0</v>
      </c>
      <c r="E102" s="211">
        <f t="shared" si="5"/>
        <v>0</v>
      </c>
      <c r="F102" s="211">
        <f t="shared" si="5"/>
        <v>0</v>
      </c>
      <c r="G102" s="211">
        <f t="shared" si="5"/>
        <v>0</v>
      </c>
      <c r="H102" s="211">
        <f t="shared" si="5"/>
        <v>0</v>
      </c>
      <c r="I102" s="211">
        <f t="shared" si="5"/>
        <v>0</v>
      </c>
      <c r="J102" s="211">
        <f t="shared" si="5"/>
        <v>0</v>
      </c>
      <c r="K102" s="211">
        <f t="shared" si="5"/>
        <v>0</v>
      </c>
      <c r="L102" s="211">
        <f t="shared" si="5"/>
        <v>0</v>
      </c>
      <c r="M102" s="211">
        <f t="shared" si="5"/>
        <v>0</v>
      </c>
      <c r="N102" s="211">
        <f t="shared" si="5"/>
        <v>0</v>
      </c>
      <c r="O102" s="211">
        <f t="shared" si="5"/>
        <v>0</v>
      </c>
      <c r="P102" s="211">
        <f t="shared" si="5"/>
        <v>0</v>
      </c>
      <c r="Q102" s="211">
        <f t="shared" si="5"/>
        <v>0</v>
      </c>
      <c r="R102" s="211">
        <f t="shared" si="5"/>
        <v>0</v>
      </c>
      <c r="S102" s="211">
        <f t="shared" si="5"/>
        <v>0</v>
      </c>
      <c r="T102" s="211">
        <f t="shared" si="5"/>
        <v>0</v>
      </c>
      <c r="U102" s="211">
        <f t="shared" si="5"/>
        <v>0</v>
      </c>
      <c r="V102" s="211">
        <f t="shared" si="5"/>
        <v>0</v>
      </c>
      <c r="W102" s="211">
        <f t="shared" si="5"/>
        <v>0</v>
      </c>
      <c r="X102" s="211">
        <f t="shared" si="5"/>
        <v>0</v>
      </c>
      <c r="Y102" s="211">
        <f t="shared" si="5"/>
        <v>0</v>
      </c>
      <c r="Z102" s="211">
        <f t="shared" si="5"/>
        <v>0</v>
      </c>
      <c r="AA102" s="211">
        <f t="shared" si="5"/>
        <v>0</v>
      </c>
      <c r="AB102" s="211">
        <f t="shared" si="5"/>
        <v>0</v>
      </c>
      <c r="AC102" s="211">
        <f t="shared" si="5"/>
        <v>0</v>
      </c>
      <c r="AD102" s="211">
        <f t="shared" si="5"/>
        <v>0</v>
      </c>
      <c r="AE102" s="211">
        <f t="shared" si="5"/>
        <v>0</v>
      </c>
      <c r="AF102" s="211">
        <f t="shared" si="5"/>
        <v>0</v>
      </c>
      <c r="AG102" s="211">
        <f t="shared" si="5"/>
        <v>0</v>
      </c>
      <c r="AH102" s="213">
        <f>SUM(C102:AG102)</f>
        <v>0</v>
      </c>
    </row>
    <row r="103" spans="1:34" ht="14.25" customHeight="1" x14ac:dyDescent="0.2">
      <c r="A103" s="51"/>
      <c r="B103" s="119"/>
    </row>
    <row r="104" spans="1:34" ht="14.25" customHeight="1" x14ac:dyDescent="0.2">
      <c r="A104" s="51"/>
      <c r="B104" s="119"/>
    </row>
    <row r="105" spans="1:34" s="57" customFormat="1" ht="14.25" customHeight="1" x14ac:dyDescent="0.2">
      <c r="A105" s="277" t="s">
        <v>324</v>
      </c>
      <c r="B105" s="277"/>
      <c r="C105" s="219">
        <f t="shared" ref="C105:AH105" si="6">C44+C59+C102</f>
        <v>0</v>
      </c>
      <c r="D105" s="219">
        <f t="shared" si="6"/>
        <v>0</v>
      </c>
      <c r="E105" s="219">
        <f t="shared" si="6"/>
        <v>0</v>
      </c>
      <c r="F105" s="219">
        <f t="shared" si="6"/>
        <v>0</v>
      </c>
      <c r="G105" s="219">
        <f t="shared" si="6"/>
        <v>0</v>
      </c>
      <c r="H105" s="219">
        <f t="shared" si="6"/>
        <v>0</v>
      </c>
      <c r="I105" s="219">
        <f t="shared" si="6"/>
        <v>0</v>
      </c>
      <c r="J105" s="219">
        <f t="shared" si="6"/>
        <v>0</v>
      </c>
      <c r="K105" s="219">
        <f t="shared" si="6"/>
        <v>0</v>
      </c>
      <c r="L105" s="219">
        <f t="shared" si="6"/>
        <v>0</v>
      </c>
      <c r="M105" s="219">
        <f t="shared" si="6"/>
        <v>0</v>
      </c>
      <c r="N105" s="219">
        <f t="shared" si="6"/>
        <v>0</v>
      </c>
      <c r="O105" s="219">
        <f t="shared" si="6"/>
        <v>0</v>
      </c>
      <c r="P105" s="219">
        <f t="shared" si="6"/>
        <v>0</v>
      </c>
      <c r="Q105" s="219">
        <f t="shared" si="6"/>
        <v>0</v>
      </c>
      <c r="R105" s="219">
        <f t="shared" si="6"/>
        <v>0</v>
      </c>
      <c r="S105" s="219">
        <f t="shared" si="6"/>
        <v>0</v>
      </c>
      <c r="T105" s="219">
        <f t="shared" si="6"/>
        <v>0</v>
      </c>
      <c r="U105" s="219">
        <f t="shared" si="6"/>
        <v>0</v>
      </c>
      <c r="V105" s="219">
        <f t="shared" si="6"/>
        <v>0</v>
      </c>
      <c r="W105" s="219">
        <f t="shared" si="6"/>
        <v>0</v>
      </c>
      <c r="X105" s="219">
        <f t="shared" si="6"/>
        <v>0</v>
      </c>
      <c r="Y105" s="219">
        <f t="shared" si="6"/>
        <v>0</v>
      </c>
      <c r="Z105" s="219">
        <f t="shared" si="6"/>
        <v>0</v>
      </c>
      <c r="AA105" s="219">
        <f t="shared" si="6"/>
        <v>0</v>
      </c>
      <c r="AB105" s="219">
        <f t="shared" si="6"/>
        <v>0</v>
      </c>
      <c r="AC105" s="219">
        <f t="shared" si="6"/>
        <v>0</v>
      </c>
      <c r="AD105" s="219">
        <f t="shared" si="6"/>
        <v>0</v>
      </c>
      <c r="AE105" s="219">
        <f t="shared" si="6"/>
        <v>0</v>
      </c>
      <c r="AF105" s="219">
        <f t="shared" si="6"/>
        <v>0</v>
      </c>
      <c r="AG105" s="219">
        <f t="shared" si="6"/>
        <v>0</v>
      </c>
      <c r="AH105" s="219">
        <f t="shared" si="6"/>
        <v>0</v>
      </c>
    </row>
    <row r="106" spans="1:34" ht="14.25" customHeight="1" x14ac:dyDescent="0.2">
      <c r="A106" s="51"/>
      <c r="B106" s="119"/>
    </row>
    <row r="107" spans="1:34" ht="12.75" customHeight="1" x14ac:dyDescent="0.2">
      <c r="A107" s="51"/>
      <c r="B107" s="119"/>
    </row>
    <row r="108" spans="1:34" ht="12.75" customHeight="1" x14ac:dyDescent="0.2">
      <c r="A108" s="51"/>
      <c r="B108" s="119"/>
    </row>
    <row r="109" spans="1:34" ht="12.75" customHeight="1" x14ac:dyDescent="0.2">
      <c r="A109" s="51"/>
      <c r="B109" s="119"/>
    </row>
    <row r="110" spans="1:34" ht="12.75" customHeight="1" x14ac:dyDescent="0.2">
      <c r="A110" s="51"/>
      <c r="B110" s="119"/>
    </row>
    <row r="111" spans="1:34" ht="12.75" customHeight="1" x14ac:dyDescent="0.2">
      <c r="A111" s="51"/>
      <c r="B111" s="119"/>
    </row>
    <row r="112" spans="1:34" ht="12.75" customHeight="1" x14ac:dyDescent="0.2">
      <c r="A112" s="51"/>
      <c r="B112" s="119"/>
    </row>
    <row r="113" spans="1:2" ht="12.75" customHeight="1" x14ac:dyDescent="0.2">
      <c r="A113" s="51"/>
      <c r="B113" s="119"/>
    </row>
    <row r="114" spans="1:2" ht="12.75" customHeight="1" x14ac:dyDescent="0.2">
      <c r="A114" s="51"/>
      <c r="B114" s="119"/>
    </row>
    <row r="115" spans="1:2" ht="12.75" customHeight="1" x14ac:dyDescent="0.2">
      <c r="A115" s="51"/>
      <c r="B115" s="119"/>
    </row>
    <row r="116" spans="1:2" ht="12.75" customHeight="1" x14ac:dyDescent="0.2">
      <c r="A116" s="51"/>
      <c r="B116" s="119"/>
    </row>
    <row r="117" spans="1:2" ht="12.75" customHeight="1" x14ac:dyDescent="0.2">
      <c r="A117" s="51"/>
      <c r="B117" s="119"/>
    </row>
    <row r="118" spans="1:2" ht="12.75" customHeight="1" x14ac:dyDescent="0.2">
      <c r="A118" s="51"/>
      <c r="B118" s="119"/>
    </row>
    <row r="119" spans="1:2" ht="12.75" customHeight="1" x14ac:dyDescent="0.2">
      <c r="A119" s="51"/>
      <c r="B119" s="119"/>
    </row>
    <row r="120" spans="1:2" ht="12.75" customHeight="1" x14ac:dyDescent="0.2">
      <c r="A120" s="51"/>
      <c r="B120" s="119"/>
    </row>
    <row r="121" spans="1:2" ht="12.75" customHeight="1" x14ac:dyDescent="0.2">
      <c r="A121" s="51"/>
      <c r="B121" s="119"/>
    </row>
    <row r="122" spans="1:2" ht="12.75" customHeight="1" x14ac:dyDescent="0.2">
      <c r="A122" s="51"/>
      <c r="B122" s="119"/>
    </row>
    <row r="123" spans="1:2" ht="12.75" customHeight="1" x14ac:dyDescent="0.2">
      <c r="A123" s="51"/>
      <c r="B123" s="119"/>
    </row>
    <row r="124" spans="1:2" ht="12.75" customHeight="1" x14ac:dyDescent="0.2">
      <c r="A124" s="51"/>
      <c r="B124" s="119"/>
    </row>
    <row r="125" spans="1:2" ht="12.75" customHeight="1" x14ac:dyDescent="0.2">
      <c r="A125" s="51"/>
      <c r="B125" s="119"/>
    </row>
    <row r="126" spans="1:2" ht="12.75" customHeight="1" x14ac:dyDescent="0.2">
      <c r="A126" s="51"/>
      <c r="B126" s="119"/>
    </row>
    <row r="127" spans="1:2" ht="12.75" customHeight="1" x14ac:dyDescent="0.2">
      <c r="A127" s="51"/>
      <c r="B127" s="119"/>
    </row>
    <row r="128" spans="1:2" ht="12.75" customHeight="1" x14ac:dyDescent="0.2">
      <c r="A128" s="51"/>
      <c r="B128" s="119"/>
    </row>
    <row r="129" spans="1:2" ht="12.75" customHeight="1" x14ac:dyDescent="0.2">
      <c r="A129" s="51"/>
      <c r="B129" s="119"/>
    </row>
    <row r="130" spans="1:2" ht="12.75" customHeight="1" x14ac:dyDescent="0.2">
      <c r="A130" s="51"/>
      <c r="B130" s="119"/>
    </row>
    <row r="131" spans="1:2" ht="12.75" customHeight="1" x14ac:dyDescent="0.2">
      <c r="A131" s="51"/>
      <c r="B131" s="119"/>
    </row>
    <row r="132" spans="1:2" ht="12.75" customHeight="1" x14ac:dyDescent="0.2">
      <c r="A132" s="51"/>
      <c r="B132" s="119"/>
    </row>
    <row r="133" spans="1:2" ht="12.75" customHeight="1" x14ac:dyDescent="0.2">
      <c r="A133" s="51"/>
      <c r="B133" s="119"/>
    </row>
    <row r="134" spans="1:2" ht="12.75" customHeight="1" x14ac:dyDescent="0.2">
      <c r="A134" s="51"/>
      <c r="B134" s="119"/>
    </row>
    <row r="135" spans="1:2" ht="12.75" customHeight="1" x14ac:dyDescent="0.2">
      <c r="A135" s="51"/>
      <c r="B135" s="119"/>
    </row>
    <row r="136" spans="1:2" ht="12.75" customHeight="1" x14ac:dyDescent="0.2">
      <c r="A136" s="51"/>
      <c r="B136" s="119"/>
    </row>
    <row r="137" spans="1:2" ht="12.75" customHeight="1" x14ac:dyDescent="0.2">
      <c r="A137" s="51"/>
      <c r="B137" s="119"/>
    </row>
    <row r="138" spans="1:2" ht="12.75" customHeight="1" x14ac:dyDescent="0.2">
      <c r="A138" s="51"/>
    </row>
    <row r="139" spans="1:2" ht="12.75" customHeight="1" x14ac:dyDescent="0.2">
      <c r="A139" s="51"/>
    </row>
    <row r="140" spans="1:2" ht="12.75" customHeight="1" x14ac:dyDescent="0.2">
      <c r="A140" s="51"/>
    </row>
    <row r="141" spans="1:2" ht="12.75" customHeight="1" x14ac:dyDescent="0.2">
      <c r="A141" s="51"/>
    </row>
  </sheetData>
  <sheetProtection password="CC6C" sheet="1" objects="1" scenarios="1" selectLockedCells="1"/>
  <mergeCells count="10">
    <mergeCell ref="A105:B105"/>
    <mergeCell ref="A59:B59"/>
    <mergeCell ref="C63:AG63"/>
    <mergeCell ref="AH63:AH64"/>
    <mergeCell ref="A102:B102"/>
    <mergeCell ref="C3:AG3"/>
    <mergeCell ref="AH3:AH4"/>
    <mergeCell ref="A44:B44"/>
    <mergeCell ref="C48:AG48"/>
    <mergeCell ref="AH48:AH49"/>
  </mergeCells>
  <pageMargins left="0.7" right="0.7" top="0.75" bottom="0.75" header="0.3" footer="0.3"/>
  <pageSetup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70"/>
  <sheetViews>
    <sheetView showZeros="0" tabSelected="1" view="pageLayout" topLeftCell="A19" zoomScale="120" zoomScaleNormal="100" zoomScaleSheetLayoutView="100" zoomScalePageLayoutView="120" workbookViewId="0">
      <selection activeCell="C54" sqref="C54:G54"/>
    </sheetView>
  </sheetViews>
  <sheetFormatPr defaultColWidth="9.140625" defaultRowHeight="12.75" x14ac:dyDescent="0.2"/>
  <cols>
    <col min="1" max="1" width="3.7109375" customWidth="1"/>
    <col min="2" max="2" width="9.7109375" customWidth="1"/>
    <col min="3" max="3" width="3.85546875" customWidth="1"/>
    <col min="4" max="5" width="5.7109375" customWidth="1"/>
    <col min="6" max="6" width="6.28515625" customWidth="1"/>
    <col min="7" max="7" width="8.85546875" customWidth="1"/>
    <col min="8" max="8" width="11.28515625" style="3" customWidth="1"/>
    <col min="9" max="9" width="10.5703125" style="2" customWidth="1"/>
    <col min="10" max="10" width="9.140625" style="1" customWidth="1"/>
    <col min="11" max="11" width="14.42578125" style="1" customWidth="1"/>
    <col min="12" max="12" width="10" style="1" customWidth="1"/>
    <col min="13" max="13" width="3.42578125" customWidth="1"/>
  </cols>
  <sheetData>
    <row r="1" spans="1:15" s="29" customFormat="1" ht="9.75" customHeight="1" x14ac:dyDescent="0.2">
      <c r="A1" s="318" t="s">
        <v>98</v>
      </c>
      <c r="B1" s="318"/>
      <c r="C1" s="318"/>
      <c r="D1" s="318"/>
      <c r="E1" s="318"/>
      <c r="F1" s="319" t="s">
        <v>113</v>
      </c>
      <c r="G1" s="319"/>
      <c r="H1" s="319"/>
      <c r="I1" s="319"/>
      <c r="J1" s="319"/>
      <c r="K1" s="301"/>
      <c r="L1" s="301"/>
      <c r="M1" s="301"/>
    </row>
    <row r="2" spans="1:15" s="29" customFormat="1" ht="9.75" customHeight="1" x14ac:dyDescent="0.2">
      <c r="A2" s="318" t="s">
        <v>100</v>
      </c>
      <c r="B2" s="318"/>
      <c r="C2" s="318"/>
      <c r="D2" s="318"/>
      <c r="E2" s="318"/>
      <c r="F2" s="319"/>
      <c r="G2" s="319"/>
      <c r="H2" s="319"/>
      <c r="I2" s="319"/>
      <c r="J2" s="319"/>
      <c r="K2" s="301" t="s">
        <v>106</v>
      </c>
      <c r="L2" s="301"/>
      <c r="M2" s="301"/>
    </row>
    <row r="3" spans="1:15" s="29" customFormat="1" ht="9.75" customHeight="1" x14ac:dyDescent="0.2">
      <c r="A3" s="318" t="s">
        <v>101</v>
      </c>
      <c r="B3" s="318"/>
      <c r="C3" s="318"/>
      <c r="D3" s="318"/>
      <c r="E3" s="318"/>
      <c r="F3" s="319"/>
      <c r="G3" s="319"/>
      <c r="H3" s="319"/>
      <c r="I3" s="319"/>
      <c r="J3" s="319"/>
      <c r="K3" s="301" t="s">
        <v>105</v>
      </c>
      <c r="L3" s="301"/>
      <c r="M3" s="301"/>
    </row>
    <row r="4" spans="1:15" s="29" customFormat="1" ht="9.75" customHeight="1" x14ac:dyDescent="0.2">
      <c r="A4" s="318" t="s">
        <v>102</v>
      </c>
      <c r="B4" s="318"/>
      <c r="C4" s="318"/>
      <c r="D4" s="318"/>
      <c r="E4" s="318"/>
      <c r="F4" s="319"/>
      <c r="G4" s="319"/>
      <c r="H4" s="319"/>
      <c r="I4" s="319"/>
      <c r="J4" s="319"/>
      <c r="K4" s="301" t="s">
        <v>104</v>
      </c>
      <c r="L4" s="301"/>
      <c r="M4" s="301"/>
    </row>
    <row r="5" spans="1:15" s="29" customFormat="1" ht="9.75" customHeight="1" x14ac:dyDescent="0.2">
      <c r="A5" s="318" t="s">
        <v>103</v>
      </c>
      <c r="B5" s="318"/>
      <c r="C5" s="318"/>
      <c r="D5" s="318"/>
      <c r="E5" s="318"/>
      <c r="F5" s="270"/>
      <c r="G5" s="270"/>
      <c r="H5" s="270"/>
      <c r="I5" s="270"/>
      <c r="J5" s="270"/>
      <c r="K5" s="312" t="s">
        <v>114</v>
      </c>
      <c r="L5" s="312"/>
      <c r="M5" s="312"/>
    </row>
    <row r="6" spans="1:15" s="30" customFormat="1" ht="9.75" customHeight="1" x14ac:dyDescent="0.2">
      <c r="A6" s="302" t="s">
        <v>99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5" s="30" customFormat="1" ht="9.75" customHeight="1" x14ac:dyDescent="0.2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</row>
    <row r="8" spans="1:15" s="12" customFormat="1" ht="12.95" customHeight="1" x14ac:dyDescent="0.2">
      <c r="A8" s="5"/>
      <c r="B8" s="16" t="s">
        <v>52</v>
      </c>
      <c r="C8" s="6"/>
      <c r="D8" s="5"/>
      <c r="E8" s="340" t="s">
        <v>54</v>
      </c>
      <c r="F8" s="340"/>
      <c r="G8" s="5"/>
      <c r="H8" s="313" t="s">
        <v>55</v>
      </c>
      <c r="I8" s="313"/>
      <c r="J8" s="11"/>
      <c r="K8" s="313" t="s">
        <v>56</v>
      </c>
      <c r="L8" s="313"/>
      <c r="M8" s="11"/>
    </row>
    <row r="9" spans="1:15" s="40" customFormat="1" ht="16.5" thickBot="1" x14ac:dyDescent="0.3">
      <c r="A9" s="44"/>
      <c r="B9" s="7"/>
      <c r="C9" s="17"/>
      <c r="D9" s="38"/>
      <c r="E9" s="341"/>
      <c r="F9" s="341"/>
      <c r="G9" s="38"/>
      <c r="H9" s="344"/>
      <c r="I9" s="344"/>
      <c r="J9" s="39"/>
      <c r="K9" s="320"/>
      <c r="L9" s="321"/>
      <c r="M9" s="38"/>
    </row>
    <row r="10" spans="1:15" ht="14.25" customHeight="1" thickTop="1" thickBot="1" x14ac:dyDescent="0.35">
      <c r="A10" s="46"/>
      <c r="B10" s="342" t="s">
        <v>115</v>
      </c>
      <c r="C10" s="343"/>
      <c r="D10" s="343"/>
      <c r="E10" s="343"/>
      <c r="F10" s="45"/>
      <c r="G10" s="45"/>
      <c r="H10" s="9"/>
      <c r="I10" s="10"/>
      <c r="J10" s="8"/>
      <c r="K10" s="8"/>
      <c r="L10" s="8"/>
      <c r="M10" s="5"/>
    </row>
    <row r="11" spans="1:15" s="4" customFormat="1" ht="11.25" customHeight="1" thickTop="1" x14ac:dyDescent="0.2">
      <c r="A11" s="336" t="s">
        <v>18</v>
      </c>
      <c r="B11" s="337"/>
      <c r="C11" s="337"/>
      <c r="D11" s="337"/>
      <c r="E11" s="337"/>
      <c r="F11" s="337"/>
      <c r="G11" s="338"/>
      <c r="H11" s="306" t="s">
        <v>78</v>
      </c>
      <c r="I11" s="308" t="s">
        <v>19</v>
      </c>
      <c r="J11" s="304" t="s">
        <v>93</v>
      </c>
      <c r="K11" s="310"/>
      <c r="L11" s="314" t="s">
        <v>92</v>
      </c>
      <c r="M11" s="315"/>
    </row>
    <row r="12" spans="1:15" s="4" customFormat="1" ht="11.25" customHeight="1" x14ac:dyDescent="0.2">
      <c r="A12" s="339"/>
      <c r="B12" s="309"/>
      <c r="C12" s="309"/>
      <c r="D12" s="309"/>
      <c r="E12" s="309"/>
      <c r="F12" s="309"/>
      <c r="G12" s="311"/>
      <c r="H12" s="307"/>
      <c r="I12" s="309"/>
      <c r="J12" s="305"/>
      <c r="K12" s="311"/>
      <c r="L12" s="316"/>
      <c r="M12" s="317"/>
    </row>
    <row r="13" spans="1:15" s="15" customFormat="1" ht="12" x14ac:dyDescent="0.2">
      <c r="A13" s="284" t="s">
        <v>57</v>
      </c>
      <c r="B13" s="285"/>
      <c r="C13" s="285"/>
      <c r="D13" s="285"/>
      <c r="E13" s="285"/>
      <c r="F13" s="285"/>
      <c r="G13" s="266"/>
      <c r="H13" s="31">
        <v>24</v>
      </c>
      <c r="I13" s="25" t="s">
        <v>20</v>
      </c>
      <c r="J13" s="218">
        <f>'Daily Sales Tally'!AH5</f>
        <v>0</v>
      </c>
      <c r="K13" s="216">
        <f>J13*H13</f>
        <v>0</v>
      </c>
      <c r="L13" s="292">
        <f>H13*G13</f>
        <v>0</v>
      </c>
      <c r="M13" s="293"/>
      <c r="O13" s="28"/>
    </row>
    <row r="14" spans="1:15" s="15" customFormat="1" ht="12" x14ac:dyDescent="0.2">
      <c r="A14" s="284" t="s">
        <v>0</v>
      </c>
      <c r="B14" s="285"/>
      <c r="C14" s="285"/>
      <c r="D14" s="285"/>
      <c r="E14" s="285"/>
      <c r="F14" s="285"/>
      <c r="G14" s="266"/>
      <c r="H14" s="31">
        <v>25</v>
      </c>
      <c r="I14" s="25" t="s">
        <v>22</v>
      </c>
      <c r="J14" s="26">
        <f>'Daily Sales Tally'!AH6</f>
        <v>0</v>
      </c>
      <c r="K14" s="216">
        <f t="shared" ref="K14:K50" si="0">J14*H14</f>
        <v>0</v>
      </c>
      <c r="L14" s="292">
        <f t="shared" ref="L14:L50" si="1">H14*G14</f>
        <v>0</v>
      </c>
      <c r="M14" s="293"/>
      <c r="O14" s="28"/>
    </row>
    <row r="15" spans="1:15" s="15" customFormat="1" ht="12" x14ac:dyDescent="0.2">
      <c r="A15" s="284" t="s">
        <v>58</v>
      </c>
      <c r="B15" s="285"/>
      <c r="C15" s="285"/>
      <c r="D15" s="285"/>
      <c r="E15" s="285"/>
      <c r="F15" s="285"/>
      <c r="G15" s="266"/>
      <c r="H15" s="31">
        <v>48</v>
      </c>
      <c r="I15" s="25" t="s">
        <v>25</v>
      </c>
      <c r="J15" s="26">
        <f>'Daily Sales Tally'!AH7</f>
        <v>0</v>
      </c>
      <c r="K15" s="216">
        <f t="shared" si="0"/>
        <v>0</v>
      </c>
      <c r="L15" s="292">
        <f t="shared" si="1"/>
        <v>0</v>
      </c>
      <c r="M15" s="293"/>
      <c r="O15" s="28"/>
    </row>
    <row r="16" spans="1:15" s="15" customFormat="1" ht="12" x14ac:dyDescent="0.2">
      <c r="A16" s="284" t="s">
        <v>59</v>
      </c>
      <c r="B16" s="285"/>
      <c r="C16" s="285"/>
      <c r="D16" s="285"/>
      <c r="E16" s="285"/>
      <c r="F16" s="285"/>
      <c r="G16" s="266"/>
      <c r="H16" s="31">
        <v>62</v>
      </c>
      <c r="I16" s="25" t="s">
        <v>26</v>
      </c>
      <c r="J16" s="26">
        <f>'Daily Sales Tally'!AH8</f>
        <v>0</v>
      </c>
      <c r="K16" s="216">
        <f t="shared" si="0"/>
        <v>0</v>
      </c>
      <c r="L16" s="292">
        <f t="shared" si="1"/>
        <v>0</v>
      </c>
      <c r="M16" s="293"/>
      <c r="O16" s="28"/>
    </row>
    <row r="17" spans="1:15" s="15" customFormat="1" ht="12" x14ac:dyDescent="0.2">
      <c r="A17" s="284" t="s">
        <v>60</v>
      </c>
      <c r="B17" s="285"/>
      <c r="C17" s="285"/>
      <c r="D17" s="285"/>
      <c r="E17" s="285"/>
      <c r="F17" s="285"/>
      <c r="G17" s="266"/>
      <c r="H17" s="31">
        <v>0.25</v>
      </c>
      <c r="I17" s="25" t="s">
        <v>21</v>
      </c>
      <c r="J17" s="26">
        <f>'Daily Sales Tally'!AH9</f>
        <v>0</v>
      </c>
      <c r="K17" s="216">
        <f t="shared" si="0"/>
        <v>0</v>
      </c>
      <c r="L17" s="292">
        <f t="shared" si="1"/>
        <v>0</v>
      </c>
      <c r="M17" s="293"/>
      <c r="O17" s="28"/>
    </row>
    <row r="18" spans="1:15" s="15" customFormat="1" ht="12" x14ac:dyDescent="0.2">
      <c r="A18" s="284" t="s">
        <v>61</v>
      </c>
      <c r="B18" s="285"/>
      <c r="C18" s="285"/>
      <c r="D18" s="285"/>
      <c r="E18" s="285"/>
      <c r="F18" s="285"/>
      <c r="G18" s="266"/>
      <c r="H18" s="31">
        <v>25</v>
      </c>
      <c r="I18" s="25" t="s">
        <v>23</v>
      </c>
      <c r="J18" s="26">
        <f>'Daily Sales Tally'!AH10</f>
        <v>0</v>
      </c>
      <c r="K18" s="216">
        <f t="shared" si="0"/>
        <v>0</v>
      </c>
      <c r="L18" s="292">
        <f t="shared" si="1"/>
        <v>0</v>
      </c>
      <c r="M18" s="293"/>
      <c r="O18" s="28"/>
    </row>
    <row r="19" spans="1:15" s="15" customFormat="1" ht="12" x14ac:dyDescent="0.2">
      <c r="A19" s="284" t="s">
        <v>1</v>
      </c>
      <c r="B19" s="285"/>
      <c r="C19" s="285"/>
      <c r="D19" s="285"/>
      <c r="E19" s="285"/>
      <c r="F19" s="285"/>
      <c r="G19" s="266"/>
      <c r="H19" s="31">
        <v>39</v>
      </c>
      <c r="I19" s="25" t="s">
        <v>24</v>
      </c>
      <c r="J19" s="26">
        <f>'Daily Sales Tally'!AH11</f>
        <v>0</v>
      </c>
      <c r="K19" s="216">
        <f t="shared" si="0"/>
        <v>0</v>
      </c>
      <c r="L19" s="292">
        <f t="shared" si="1"/>
        <v>0</v>
      </c>
      <c r="M19" s="293"/>
      <c r="O19" s="28"/>
    </row>
    <row r="20" spans="1:15" s="15" customFormat="1" ht="12" x14ac:dyDescent="0.2">
      <c r="A20" s="284" t="s">
        <v>2</v>
      </c>
      <c r="B20" s="285"/>
      <c r="C20" s="285"/>
      <c r="D20" s="285"/>
      <c r="E20" s="285"/>
      <c r="F20" s="285"/>
      <c r="G20" s="266"/>
      <c r="H20" s="31">
        <v>15</v>
      </c>
      <c r="I20" s="25" t="s">
        <v>80</v>
      </c>
      <c r="J20" s="26">
        <f>'Daily Sales Tally'!AH12</f>
        <v>0</v>
      </c>
      <c r="K20" s="216">
        <f t="shared" si="0"/>
        <v>0</v>
      </c>
      <c r="L20" s="292">
        <f t="shared" si="1"/>
        <v>0</v>
      </c>
      <c r="M20" s="293"/>
      <c r="O20" s="28"/>
    </row>
    <row r="21" spans="1:15" s="15" customFormat="1" ht="12" x14ac:dyDescent="0.2">
      <c r="A21" s="284" t="s">
        <v>3</v>
      </c>
      <c r="B21" s="285"/>
      <c r="C21" s="285"/>
      <c r="D21" s="285"/>
      <c r="E21" s="285"/>
      <c r="F21" s="285"/>
      <c r="G21" s="266"/>
      <c r="H21" s="31">
        <v>5</v>
      </c>
      <c r="I21" s="25" t="s">
        <v>27</v>
      </c>
      <c r="J21" s="26">
        <f>'Daily Sales Tally'!AH13</f>
        <v>0</v>
      </c>
      <c r="K21" s="216">
        <f t="shared" si="0"/>
        <v>0</v>
      </c>
      <c r="L21" s="292">
        <f t="shared" si="1"/>
        <v>0</v>
      </c>
      <c r="M21" s="293"/>
      <c r="O21" s="28"/>
    </row>
    <row r="22" spans="1:15" s="15" customFormat="1" ht="12" x14ac:dyDescent="0.2">
      <c r="A22" s="284" t="s">
        <v>4</v>
      </c>
      <c r="B22" s="285"/>
      <c r="C22" s="285"/>
      <c r="D22" s="285"/>
      <c r="E22" s="285"/>
      <c r="F22" s="285"/>
      <c r="G22" s="266"/>
      <c r="H22" s="31">
        <v>2</v>
      </c>
      <c r="I22" s="25" t="s">
        <v>28</v>
      </c>
      <c r="J22" s="26">
        <f>'Daily Sales Tally'!AH14</f>
        <v>0</v>
      </c>
      <c r="K22" s="216">
        <f t="shared" si="0"/>
        <v>0</v>
      </c>
      <c r="L22" s="292">
        <f t="shared" si="1"/>
        <v>0</v>
      </c>
      <c r="M22" s="293"/>
      <c r="O22" s="28"/>
    </row>
    <row r="23" spans="1:15" s="15" customFormat="1" ht="12" x14ac:dyDescent="0.2">
      <c r="A23" s="284" t="s">
        <v>62</v>
      </c>
      <c r="B23" s="285"/>
      <c r="C23" s="285"/>
      <c r="D23" s="285"/>
      <c r="E23" s="285"/>
      <c r="F23" s="285"/>
      <c r="G23" s="266"/>
      <c r="H23" s="31">
        <v>80</v>
      </c>
      <c r="I23" s="25" t="s">
        <v>29</v>
      </c>
      <c r="J23" s="26">
        <f>'Daily Sales Tally'!AH15</f>
        <v>0</v>
      </c>
      <c r="K23" s="216">
        <f t="shared" si="0"/>
        <v>0</v>
      </c>
      <c r="L23" s="292">
        <f t="shared" si="1"/>
        <v>0</v>
      </c>
      <c r="M23" s="293"/>
      <c r="O23" s="28"/>
    </row>
    <row r="24" spans="1:15" s="15" customFormat="1" ht="12" x14ac:dyDescent="0.2">
      <c r="A24" s="284" t="s">
        <v>63</v>
      </c>
      <c r="B24" s="285"/>
      <c r="C24" s="285"/>
      <c r="D24" s="285"/>
      <c r="E24" s="285"/>
      <c r="F24" s="285"/>
      <c r="G24" s="266"/>
      <c r="H24" s="31">
        <v>35</v>
      </c>
      <c r="I24" s="25" t="s">
        <v>30</v>
      </c>
      <c r="J24" s="26">
        <f>'Daily Sales Tally'!AH16</f>
        <v>0</v>
      </c>
      <c r="K24" s="216">
        <f t="shared" si="0"/>
        <v>0</v>
      </c>
      <c r="L24" s="292">
        <f t="shared" si="1"/>
        <v>0</v>
      </c>
      <c r="M24" s="293"/>
      <c r="O24" s="28"/>
    </row>
    <row r="25" spans="1:15" s="15" customFormat="1" ht="12" x14ac:dyDescent="0.2">
      <c r="A25" s="284" t="s">
        <v>64</v>
      </c>
      <c r="B25" s="285"/>
      <c r="C25" s="285"/>
      <c r="D25" s="285"/>
      <c r="E25" s="285"/>
      <c r="F25" s="285"/>
      <c r="G25" s="266"/>
      <c r="H25" s="31">
        <v>20</v>
      </c>
      <c r="I25" s="25" t="s">
        <v>31</v>
      </c>
      <c r="J25" s="26">
        <f>'Daily Sales Tally'!AH17</f>
        <v>0</v>
      </c>
      <c r="K25" s="216">
        <f t="shared" si="0"/>
        <v>0</v>
      </c>
      <c r="L25" s="292">
        <f t="shared" si="1"/>
        <v>0</v>
      </c>
      <c r="M25" s="293"/>
      <c r="O25" s="28"/>
    </row>
    <row r="26" spans="1:15" s="15" customFormat="1" ht="12" x14ac:dyDescent="0.2">
      <c r="A26" s="284" t="s">
        <v>65</v>
      </c>
      <c r="B26" s="285"/>
      <c r="C26" s="285"/>
      <c r="D26" s="285"/>
      <c r="E26" s="285"/>
      <c r="F26" s="285"/>
      <c r="G26" s="266"/>
      <c r="H26" s="31">
        <v>55</v>
      </c>
      <c r="I26" s="25" t="s">
        <v>32</v>
      </c>
      <c r="J26" s="26">
        <f>'Daily Sales Tally'!AH18</f>
        <v>0</v>
      </c>
      <c r="K26" s="216">
        <f t="shared" si="0"/>
        <v>0</v>
      </c>
      <c r="L26" s="292">
        <f t="shared" si="1"/>
        <v>0</v>
      </c>
      <c r="M26" s="293"/>
      <c r="O26" s="28"/>
    </row>
    <row r="27" spans="1:15" s="15" customFormat="1" ht="12" x14ac:dyDescent="0.2">
      <c r="A27" s="284" t="s">
        <v>74</v>
      </c>
      <c r="B27" s="285"/>
      <c r="C27" s="285"/>
      <c r="D27" s="285"/>
      <c r="E27" s="285"/>
      <c r="F27" s="285"/>
      <c r="G27" s="266"/>
      <c r="H27" s="31">
        <v>24</v>
      </c>
      <c r="I27" s="25" t="s">
        <v>75</v>
      </c>
      <c r="J27" s="26">
        <f>'Daily Sales Tally'!AH19</f>
        <v>0</v>
      </c>
      <c r="K27" s="216">
        <f t="shared" si="0"/>
        <v>0</v>
      </c>
      <c r="L27" s="292">
        <f t="shared" si="1"/>
        <v>0</v>
      </c>
      <c r="M27" s="293"/>
      <c r="O27" s="28"/>
    </row>
    <row r="28" spans="1:15" s="15" customFormat="1" ht="12" x14ac:dyDescent="0.2">
      <c r="A28" s="284" t="s">
        <v>66</v>
      </c>
      <c r="B28" s="285"/>
      <c r="C28" s="285"/>
      <c r="D28" s="285"/>
      <c r="E28" s="285"/>
      <c r="F28" s="285"/>
      <c r="G28" s="266"/>
      <c r="H28" s="31">
        <v>145</v>
      </c>
      <c r="I28" s="25" t="s">
        <v>33</v>
      </c>
      <c r="J28" s="26">
        <f>'Daily Sales Tally'!AH20</f>
        <v>0</v>
      </c>
      <c r="K28" s="216">
        <f t="shared" si="0"/>
        <v>0</v>
      </c>
      <c r="L28" s="292">
        <f t="shared" si="1"/>
        <v>0</v>
      </c>
      <c r="M28" s="293"/>
    </row>
    <row r="29" spans="1:15" s="15" customFormat="1" ht="12" x14ac:dyDescent="0.2">
      <c r="A29" s="284" t="s">
        <v>5</v>
      </c>
      <c r="B29" s="285"/>
      <c r="C29" s="285"/>
      <c r="D29" s="285"/>
      <c r="E29" s="285"/>
      <c r="F29" s="285"/>
      <c r="G29" s="266"/>
      <c r="H29" s="31">
        <v>85</v>
      </c>
      <c r="I29" s="25" t="s">
        <v>34</v>
      </c>
      <c r="J29" s="26">
        <f>'Daily Sales Tally'!AH21</f>
        <v>0</v>
      </c>
      <c r="K29" s="216">
        <f t="shared" si="0"/>
        <v>0</v>
      </c>
      <c r="L29" s="292">
        <f t="shared" si="1"/>
        <v>0</v>
      </c>
      <c r="M29" s="293"/>
    </row>
    <row r="30" spans="1:15" s="15" customFormat="1" ht="12" x14ac:dyDescent="0.2">
      <c r="A30" s="284" t="s">
        <v>6</v>
      </c>
      <c r="B30" s="285"/>
      <c r="C30" s="285"/>
      <c r="D30" s="285"/>
      <c r="E30" s="285"/>
      <c r="F30" s="285"/>
      <c r="G30" s="266"/>
      <c r="H30" s="31">
        <v>20</v>
      </c>
      <c r="I30" s="25" t="s">
        <v>35</v>
      </c>
      <c r="J30" s="26">
        <f>'Daily Sales Tally'!AH22</f>
        <v>0</v>
      </c>
      <c r="K30" s="216">
        <f t="shared" si="0"/>
        <v>0</v>
      </c>
      <c r="L30" s="292">
        <f t="shared" si="1"/>
        <v>0</v>
      </c>
      <c r="M30" s="293"/>
    </row>
    <row r="31" spans="1:15" s="15" customFormat="1" ht="12" x14ac:dyDescent="0.2">
      <c r="A31" s="284" t="s">
        <v>67</v>
      </c>
      <c r="B31" s="285"/>
      <c r="C31" s="285"/>
      <c r="D31" s="285"/>
      <c r="E31" s="285"/>
      <c r="F31" s="285"/>
      <c r="G31" s="266"/>
      <c r="H31" s="31">
        <v>230</v>
      </c>
      <c r="I31" s="25" t="s">
        <v>36</v>
      </c>
      <c r="J31" s="26">
        <f>'Daily Sales Tally'!AH23</f>
        <v>0</v>
      </c>
      <c r="K31" s="216">
        <f t="shared" si="0"/>
        <v>0</v>
      </c>
      <c r="L31" s="292">
        <f t="shared" si="1"/>
        <v>0</v>
      </c>
      <c r="M31" s="293"/>
    </row>
    <row r="32" spans="1:15" s="15" customFormat="1" ht="12" x14ac:dyDescent="0.2">
      <c r="A32" s="284" t="s">
        <v>7</v>
      </c>
      <c r="B32" s="285"/>
      <c r="C32" s="285"/>
      <c r="D32" s="285"/>
      <c r="E32" s="285"/>
      <c r="F32" s="285"/>
      <c r="G32" s="266"/>
      <c r="H32" s="31">
        <v>140</v>
      </c>
      <c r="I32" s="25" t="s">
        <v>37</v>
      </c>
      <c r="J32" s="26">
        <f>'Daily Sales Tally'!AH24</f>
        <v>0</v>
      </c>
      <c r="K32" s="216">
        <f t="shared" si="0"/>
        <v>0</v>
      </c>
      <c r="L32" s="292">
        <f t="shared" si="1"/>
        <v>0</v>
      </c>
      <c r="M32" s="293"/>
    </row>
    <row r="33" spans="1:13" s="15" customFormat="1" ht="12" x14ac:dyDescent="0.2">
      <c r="A33" s="284" t="s">
        <v>8</v>
      </c>
      <c r="B33" s="285"/>
      <c r="C33" s="285"/>
      <c r="D33" s="285"/>
      <c r="E33" s="285"/>
      <c r="F33" s="285"/>
      <c r="G33" s="266"/>
      <c r="H33" s="31">
        <v>250</v>
      </c>
      <c r="I33" s="25" t="s">
        <v>38</v>
      </c>
      <c r="J33" s="26">
        <f>'Daily Sales Tally'!AH25</f>
        <v>0</v>
      </c>
      <c r="K33" s="216">
        <f t="shared" si="0"/>
        <v>0</v>
      </c>
      <c r="L33" s="292">
        <f t="shared" si="1"/>
        <v>0</v>
      </c>
      <c r="M33" s="293"/>
    </row>
    <row r="34" spans="1:13" s="15" customFormat="1" ht="12" x14ac:dyDescent="0.2">
      <c r="A34" s="284" t="s">
        <v>68</v>
      </c>
      <c r="B34" s="285"/>
      <c r="C34" s="285"/>
      <c r="D34" s="285"/>
      <c r="E34" s="285"/>
      <c r="F34" s="285"/>
      <c r="G34" s="266"/>
      <c r="H34" s="31">
        <v>24</v>
      </c>
      <c r="I34" s="25" t="s">
        <v>39</v>
      </c>
      <c r="J34" s="26">
        <f>'Daily Sales Tally'!AH26</f>
        <v>0</v>
      </c>
      <c r="K34" s="216">
        <f t="shared" si="0"/>
        <v>0</v>
      </c>
      <c r="L34" s="292">
        <f t="shared" si="1"/>
        <v>0</v>
      </c>
      <c r="M34" s="293"/>
    </row>
    <row r="35" spans="1:13" s="15" customFormat="1" ht="12" x14ac:dyDescent="0.2">
      <c r="A35" s="284" t="s">
        <v>9</v>
      </c>
      <c r="B35" s="285"/>
      <c r="C35" s="285"/>
      <c r="D35" s="285"/>
      <c r="E35" s="285"/>
      <c r="F35" s="285"/>
      <c r="G35" s="266"/>
      <c r="H35" s="31">
        <v>300</v>
      </c>
      <c r="I35" s="25" t="s">
        <v>40</v>
      </c>
      <c r="J35" s="26">
        <f>'Daily Sales Tally'!AH27</f>
        <v>0</v>
      </c>
      <c r="K35" s="216">
        <f t="shared" si="0"/>
        <v>0</v>
      </c>
      <c r="L35" s="292">
        <f t="shared" si="1"/>
        <v>0</v>
      </c>
      <c r="M35" s="293"/>
    </row>
    <row r="36" spans="1:13" s="15" customFormat="1" ht="12" x14ac:dyDescent="0.2">
      <c r="A36" s="284" t="s">
        <v>81</v>
      </c>
      <c r="B36" s="285"/>
      <c r="C36" s="285"/>
      <c r="D36" s="285"/>
      <c r="E36" s="285"/>
      <c r="F36" s="285"/>
      <c r="G36" s="266"/>
      <c r="H36" s="31">
        <v>25</v>
      </c>
      <c r="I36" s="25" t="s">
        <v>82</v>
      </c>
      <c r="J36" s="26">
        <f>'Daily Sales Tally'!AH28</f>
        <v>0</v>
      </c>
      <c r="K36" s="216">
        <f t="shared" si="0"/>
        <v>0</v>
      </c>
      <c r="L36" s="292">
        <f t="shared" si="1"/>
        <v>0</v>
      </c>
      <c r="M36" s="293"/>
    </row>
    <row r="37" spans="1:13" s="15" customFormat="1" ht="12" x14ac:dyDescent="0.2">
      <c r="A37" s="36" t="s">
        <v>83</v>
      </c>
      <c r="B37" s="37"/>
      <c r="C37" s="37"/>
      <c r="D37" s="37"/>
      <c r="E37" s="37"/>
      <c r="F37" s="37"/>
      <c r="G37" s="266"/>
      <c r="H37" s="31">
        <v>48</v>
      </c>
      <c r="I37" s="25" t="s">
        <v>84</v>
      </c>
      <c r="J37" s="26">
        <f>'Daily Sales Tally'!AH29</f>
        <v>0</v>
      </c>
      <c r="K37" s="216">
        <f t="shared" si="0"/>
        <v>0</v>
      </c>
      <c r="L37" s="292">
        <f t="shared" si="1"/>
        <v>0</v>
      </c>
      <c r="M37" s="293"/>
    </row>
    <row r="38" spans="1:13" s="15" customFormat="1" ht="12" x14ac:dyDescent="0.2">
      <c r="A38" s="284" t="s">
        <v>10</v>
      </c>
      <c r="B38" s="285"/>
      <c r="C38" s="285"/>
      <c r="D38" s="285"/>
      <c r="E38" s="285"/>
      <c r="F38" s="285"/>
      <c r="G38" s="266"/>
      <c r="H38" s="31">
        <v>5</v>
      </c>
      <c r="I38" s="25" t="s">
        <v>41</v>
      </c>
      <c r="J38" s="26">
        <f>'Daily Sales Tally'!AH30</f>
        <v>0</v>
      </c>
      <c r="K38" s="216">
        <f t="shared" si="0"/>
        <v>0</v>
      </c>
      <c r="L38" s="292">
        <f t="shared" si="1"/>
        <v>0</v>
      </c>
      <c r="M38" s="293"/>
    </row>
    <row r="39" spans="1:13" s="15" customFormat="1" ht="12" x14ac:dyDescent="0.2">
      <c r="A39" s="284" t="s">
        <v>72</v>
      </c>
      <c r="B39" s="285"/>
      <c r="C39" s="285"/>
      <c r="D39" s="285"/>
      <c r="E39" s="285"/>
      <c r="F39" s="285"/>
      <c r="G39" s="266"/>
      <c r="H39" s="13">
        <v>0</v>
      </c>
      <c r="I39" s="25" t="s">
        <v>69</v>
      </c>
      <c r="J39" s="26">
        <f>'Daily Sales Tally'!AH31</f>
        <v>0</v>
      </c>
      <c r="K39" s="217"/>
      <c r="L39" s="292">
        <f t="shared" si="1"/>
        <v>0</v>
      </c>
      <c r="M39" s="293"/>
    </row>
    <row r="40" spans="1:13" s="15" customFormat="1" ht="12" x14ac:dyDescent="0.2">
      <c r="A40" s="284" t="s">
        <v>12</v>
      </c>
      <c r="B40" s="285"/>
      <c r="C40" s="285"/>
      <c r="D40" s="285"/>
      <c r="E40" s="285"/>
      <c r="F40" s="285"/>
      <c r="G40" s="266"/>
      <c r="H40" s="31">
        <v>10</v>
      </c>
      <c r="I40" s="25" t="s">
        <v>43</v>
      </c>
      <c r="J40" s="26">
        <f>'Daily Sales Tally'!AH32</f>
        <v>0</v>
      </c>
      <c r="K40" s="216">
        <f t="shared" si="0"/>
        <v>0</v>
      </c>
      <c r="L40" s="292">
        <f t="shared" si="1"/>
        <v>0</v>
      </c>
      <c r="M40" s="293"/>
    </row>
    <row r="41" spans="1:13" s="15" customFormat="1" ht="12" x14ac:dyDescent="0.2">
      <c r="A41" s="284" t="s">
        <v>70</v>
      </c>
      <c r="B41" s="285"/>
      <c r="C41" s="285"/>
      <c r="D41" s="285"/>
      <c r="E41" s="285"/>
      <c r="F41" s="285"/>
      <c r="G41" s="266"/>
      <c r="H41" s="31">
        <v>20</v>
      </c>
      <c r="I41" s="25" t="s">
        <v>44</v>
      </c>
      <c r="J41" s="26">
        <f>'Daily Sales Tally'!AH33</f>
        <v>0</v>
      </c>
      <c r="K41" s="216">
        <f t="shared" si="0"/>
        <v>0</v>
      </c>
      <c r="L41" s="292">
        <f t="shared" si="1"/>
        <v>0</v>
      </c>
      <c r="M41" s="293"/>
    </row>
    <row r="42" spans="1:13" s="15" customFormat="1" ht="12" x14ac:dyDescent="0.2">
      <c r="A42" s="284" t="s">
        <v>71</v>
      </c>
      <c r="B42" s="285"/>
      <c r="C42" s="285"/>
      <c r="D42" s="285"/>
      <c r="E42" s="285"/>
      <c r="F42" s="285"/>
      <c r="G42" s="266"/>
      <c r="H42" s="31">
        <v>100</v>
      </c>
      <c r="I42" s="25" t="s">
        <v>45</v>
      </c>
      <c r="J42" s="26">
        <f>'Daily Sales Tally'!AH34</f>
        <v>0</v>
      </c>
      <c r="K42" s="216">
        <f t="shared" si="0"/>
        <v>0</v>
      </c>
      <c r="L42" s="292">
        <f t="shared" si="1"/>
        <v>0</v>
      </c>
      <c r="M42" s="293"/>
    </row>
    <row r="43" spans="1:13" s="15" customFormat="1" ht="12" x14ac:dyDescent="0.2">
      <c r="A43" s="284" t="s">
        <v>13</v>
      </c>
      <c r="B43" s="285"/>
      <c r="C43" s="285"/>
      <c r="D43" s="285"/>
      <c r="E43" s="285"/>
      <c r="F43" s="285"/>
      <c r="G43" s="266"/>
      <c r="H43" s="31">
        <v>5</v>
      </c>
      <c r="I43" s="25" t="s">
        <v>46</v>
      </c>
      <c r="J43" s="26">
        <f>'Daily Sales Tally'!AH35</f>
        <v>0</v>
      </c>
      <c r="K43" s="216">
        <f t="shared" si="0"/>
        <v>0</v>
      </c>
      <c r="L43" s="292">
        <f t="shared" si="1"/>
        <v>0</v>
      </c>
      <c r="M43" s="293"/>
    </row>
    <row r="44" spans="1:13" s="15" customFormat="1" ht="12" x14ac:dyDescent="0.2">
      <c r="A44" s="284" t="s">
        <v>14</v>
      </c>
      <c r="B44" s="285"/>
      <c r="C44" s="285"/>
      <c r="D44" s="285"/>
      <c r="E44" s="285"/>
      <c r="F44" s="285"/>
      <c r="G44" s="266"/>
      <c r="H44" s="31">
        <v>10</v>
      </c>
      <c r="I44" s="25" t="s">
        <v>47</v>
      </c>
      <c r="J44" s="26">
        <f>'Daily Sales Tally'!AH36</f>
        <v>0</v>
      </c>
      <c r="K44" s="216">
        <f t="shared" si="0"/>
        <v>0</v>
      </c>
      <c r="L44" s="292">
        <f t="shared" si="1"/>
        <v>0</v>
      </c>
      <c r="M44" s="293"/>
    </row>
    <row r="45" spans="1:13" s="15" customFormat="1" ht="12" x14ac:dyDescent="0.2">
      <c r="A45" s="284" t="s">
        <v>15</v>
      </c>
      <c r="B45" s="285"/>
      <c r="C45" s="285"/>
      <c r="D45" s="285"/>
      <c r="E45" s="285"/>
      <c r="F45" s="285"/>
      <c r="G45" s="266"/>
      <c r="H45" s="31">
        <v>20</v>
      </c>
      <c r="I45" s="25" t="s">
        <v>48</v>
      </c>
      <c r="J45" s="26">
        <f>'Daily Sales Tally'!AH37</f>
        <v>0</v>
      </c>
      <c r="K45" s="216">
        <f t="shared" si="0"/>
        <v>0</v>
      </c>
      <c r="L45" s="292">
        <f t="shared" si="1"/>
        <v>0</v>
      </c>
      <c r="M45" s="293"/>
    </row>
    <row r="46" spans="1:13" s="15" customFormat="1" ht="12" x14ac:dyDescent="0.2">
      <c r="A46" s="284" t="s">
        <v>16</v>
      </c>
      <c r="B46" s="285"/>
      <c r="C46" s="285"/>
      <c r="D46" s="285"/>
      <c r="E46" s="285"/>
      <c r="F46" s="285"/>
      <c r="G46" s="266"/>
      <c r="H46" s="31">
        <v>30</v>
      </c>
      <c r="I46" s="25" t="s">
        <v>49</v>
      </c>
      <c r="J46" s="26">
        <f>'Daily Sales Tally'!AH38</f>
        <v>0</v>
      </c>
      <c r="K46" s="216">
        <f t="shared" si="0"/>
        <v>0</v>
      </c>
      <c r="L46" s="292">
        <f t="shared" si="1"/>
        <v>0</v>
      </c>
      <c r="M46" s="293"/>
    </row>
    <row r="47" spans="1:13" s="15" customFormat="1" ht="12" x14ac:dyDescent="0.2">
      <c r="A47" s="284" t="s">
        <v>17</v>
      </c>
      <c r="B47" s="285"/>
      <c r="C47" s="285"/>
      <c r="D47" s="285"/>
      <c r="E47" s="285"/>
      <c r="F47" s="285"/>
      <c r="G47" s="266"/>
      <c r="H47" s="31">
        <v>50</v>
      </c>
      <c r="I47" s="25" t="s">
        <v>50</v>
      </c>
      <c r="J47" s="26">
        <f>'Daily Sales Tally'!AH39</f>
        <v>0</v>
      </c>
      <c r="K47" s="216">
        <f t="shared" si="0"/>
        <v>0</v>
      </c>
      <c r="L47" s="292">
        <f t="shared" si="1"/>
        <v>0</v>
      </c>
      <c r="M47" s="293"/>
    </row>
    <row r="48" spans="1:13" s="15" customFormat="1" ht="12" x14ac:dyDescent="0.2">
      <c r="A48" s="284" t="s">
        <v>76</v>
      </c>
      <c r="B48" s="285"/>
      <c r="C48" s="285"/>
      <c r="D48" s="285"/>
      <c r="E48" s="285"/>
      <c r="F48" s="285"/>
      <c r="G48" s="266"/>
      <c r="H48" s="31">
        <v>10</v>
      </c>
      <c r="I48" s="25" t="s">
        <v>77</v>
      </c>
      <c r="J48" s="26">
        <f>'Daily Sales Tally'!AH40</f>
        <v>0</v>
      </c>
      <c r="K48" s="216">
        <f t="shared" si="0"/>
        <v>0</v>
      </c>
      <c r="L48" s="292">
        <f t="shared" si="1"/>
        <v>0</v>
      </c>
      <c r="M48" s="293"/>
    </row>
    <row r="49" spans="1:13" s="15" customFormat="1" ht="12" x14ac:dyDescent="0.2">
      <c r="A49" s="284" t="s">
        <v>73</v>
      </c>
      <c r="B49" s="285"/>
      <c r="C49" s="285"/>
      <c r="D49" s="285"/>
      <c r="E49" s="285"/>
      <c r="F49" s="285"/>
      <c r="G49" s="266"/>
      <c r="H49" s="13">
        <v>0</v>
      </c>
      <c r="I49" s="25" t="s">
        <v>51</v>
      </c>
      <c r="J49" s="26">
        <f>'Daily Sales Tally'!AH41</f>
        <v>0</v>
      </c>
      <c r="K49" s="217"/>
      <c r="L49" s="292">
        <f t="shared" si="1"/>
        <v>0</v>
      </c>
      <c r="M49" s="293"/>
    </row>
    <row r="50" spans="1:13" s="15" customFormat="1" ht="13.5" customHeight="1" thickBot="1" x14ac:dyDescent="0.25">
      <c r="A50" s="349" t="s">
        <v>11</v>
      </c>
      <c r="B50" s="350"/>
      <c r="C50" s="350"/>
      <c r="D50" s="350"/>
      <c r="E50" s="350"/>
      <c r="F50" s="350"/>
      <c r="G50" s="267"/>
      <c r="H50" s="32">
        <v>5</v>
      </c>
      <c r="I50" s="27" t="s">
        <v>42</v>
      </c>
      <c r="J50" s="26">
        <f>'Daily Sales Tally'!AH42</f>
        <v>0</v>
      </c>
      <c r="K50" s="216">
        <f t="shared" si="0"/>
        <v>0</v>
      </c>
      <c r="L50" s="292">
        <f t="shared" si="1"/>
        <v>0</v>
      </c>
      <c r="M50" s="293"/>
    </row>
    <row r="51" spans="1:13" s="14" customFormat="1" ht="15.75" x14ac:dyDescent="0.25">
      <c r="A51" s="288" t="s">
        <v>97</v>
      </c>
      <c r="B51" s="289"/>
      <c r="C51" s="367"/>
      <c r="D51" s="367"/>
      <c r="E51" s="368"/>
      <c r="F51" s="33" t="s">
        <v>53</v>
      </c>
      <c r="G51" s="43">
        <f ca="1">TODAY()</f>
        <v>42361</v>
      </c>
      <c r="H51" s="329" t="s">
        <v>94</v>
      </c>
      <c r="I51" s="330"/>
      <c r="J51" s="330"/>
      <c r="K51" s="327">
        <f>SUM(K13:K50)</f>
        <v>0</v>
      </c>
      <c r="L51" s="335">
        <f>SUM(L13:M50)</f>
        <v>0</v>
      </c>
      <c r="M51" s="335"/>
    </row>
    <row r="52" spans="1:13" s="14" customFormat="1" ht="12" x14ac:dyDescent="0.2">
      <c r="A52" s="286" t="s">
        <v>87</v>
      </c>
      <c r="B52" s="287"/>
      <c r="C52" s="282"/>
      <c r="D52" s="282"/>
      <c r="E52" s="282"/>
      <c r="F52" s="282"/>
      <c r="G52" s="283"/>
      <c r="H52" s="331"/>
      <c r="I52" s="332"/>
      <c r="J52" s="332"/>
      <c r="K52" s="328"/>
      <c r="L52" s="298"/>
      <c r="M52" s="298"/>
    </row>
    <row r="53" spans="1:13" s="14" customFormat="1" ht="12.75" customHeight="1" x14ac:dyDescent="0.2">
      <c r="A53" s="290" t="s">
        <v>85</v>
      </c>
      <c r="B53" s="291"/>
      <c r="C53" s="369"/>
      <c r="D53" s="369"/>
      <c r="E53" s="369"/>
      <c r="F53" s="369"/>
      <c r="G53" s="370"/>
      <c r="H53" s="333" t="s">
        <v>95</v>
      </c>
      <c r="I53" s="334"/>
      <c r="J53" s="334"/>
      <c r="K53" s="326">
        <f>SUM(K13:K16,K18:K21,K23:K50)*0.05+J17*0.25+J22*0.25</f>
        <v>0</v>
      </c>
      <c r="L53" s="298">
        <f>-(L51*0.05)</f>
        <v>0</v>
      </c>
      <c r="M53" s="298"/>
    </row>
    <row r="54" spans="1:13" s="14" customFormat="1" ht="12" x14ac:dyDescent="0.2">
      <c r="A54" s="286" t="s">
        <v>86</v>
      </c>
      <c r="B54" s="287"/>
      <c r="C54" s="282"/>
      <c r="D54" s="282"/>
      <c r="E54" s="282"/>
      <c r="F54" s="282"/>
      <c r="G54" s="283"/>
      <c r="H54" s="331"/>
      <c r="I54" s="332"/>
      <c r="J54" s="332"/>
      <c r="K54" s="326"/>
      <c r="L54" s="298"/>
      <c r="M54" s="298"/>
    </row>
    <row r="55" spans="1:13" s="14" customFormat="1" ht="12" x14ac:dyDescent="0.2">
      <c r="A55" s="286" t="s">
        <v>91</v>
      </c>
      <c r="B55" s="287"/>
      <c r="C55" s="282"/>
      <c r="D55" s="282"/>
      <c r="E55" s="282"/>
      <c r="F55" s="282"/>
      <c r="G55" s="283"/>
      <c r="H55" s="322" t="s">
        <v>96</v>
      </c>
      <c r="I55" s="323"/>
      <c r="J55" s="323"/>
      <c r="K55" s="297"/>
      <c r="L55" s="298"/>
      <c r="M55" s="298"/>
    </row>
    <row r="56" spans="1:13" s="14" customFormat="1" ht="12" customHeight="1" x14ac:dyDescent="0.2">
      <c r="A56" s="361" t="s">
        <v>107</v>
      </c>
      <c r="B56" s="362"/>
      <c r="C56" s="355"/>
      <c r="D56" s="355"/>
      <c r="E56" s="355"/>
      <c r="F56" s="355"/>
      <c r="G56" s="356"/>
      <c r="H56" s="324"/>
      <c r="I56" s="325"/>
      <c r="J56" s="325"/>
      <c r="K56" s="297"/>
      <c r="L56" s="298"/>
      <c r="M56" s="298"/>
    </row>
    <row r="57" spans="1:13" s="14" customFormat="1" ht="12.75" customHeight="1" x14ac:dyDescent="0.2">
      <c r="A57" s="359" t="s">
        <v>108</v>
      </c>
      <c r="B57" s="360"/>
      <c r="C57" s="360"/>
      <c r="D57" s="363"/>
      <c r="E57" s="363"/>
      <c r="F57" s="363"/>
      <c r="G57" s="364"/>
      <c r="H57" s="333" t="s">
        <v>88</v>
      </c>
      <c r="I57" s="334"/>
      <c r="J57" s="334"/>
      <c r="K57" s="294">
        <f>K51-K53-K55</f>
        <v>0</v>
      </c>
      <c r="L57" s="299">
        <f>SUM(L51+L53-L55)</f>
        <v>0</v>
      </c>
      <c r="M57" s="299"/>
    </row>
    <row r="58" spans="1:13" s="14" customFormat="1" ht="12.75" customHeight="1" x14ac:dyDescent="0.2">
      <c r="A58" s="361" t="s">
        <v>112</v>
      </c>
      <c r="B58" s="362"/>
      <c r="C58" s="355"/>
      <c r="D58" s="355"/>
      <c r="E58" s="355"/>
      <c r="F58" s="355"/>
      <c r="G58" s="356"/>
      <c r="H58" s="331"/>
      <c r="I58" s="332"/>
      <c r="J58" s="332"/>
      <c r="K58" s="294"/>
      <c r="L58" s="299"/>
      <c r="M58" s="299"/>
    </row>
    <row r="59" spans="1:13" s="14" customFormat="1" ht="12" customHeight="1" x14ac:dyDescent="0.2">
      <c r="A59" s="359" t="s">
        <v>108</v>
      </c>
      <c r="B59" s="360"/>
      <c r="C59" s="360"/>
      <c r="D59" s="363"/>
      <c r="E59" s="363"/>
      <c r="F59" s="363"/>
      <c r="G59" s="364"/>
      <c r="H59" s="333" t="s">
        <v>89</v>
      </c>
      <c r="I59" s="334"/>
      <c r="J59" s="334"/>
      <c r="K59" s="296"/>
      <c r="L59" s="298"/>
      <c r="M59" s="298"/>
    </row>
    <row r="60" spans="1:13" s="14" customFormat="1" ht="12" customHeight="1" x14ac:dyDescent="0.2">
      <c r="A60" s="361" t="s">
        <v>111</v>
      </c>
      <c r="B60" s="362"/>
      <c r="C60" s="362"/>
      <c r="D60" s="362"/>
      <c r="E60" s="365"/>
      <c r="F60" s="365"/>
      <c r="G60" s="366"/>
      <c r="H60" s="331"/>
      <c r="I60" s="332"/>
      <c r="J60" s="332"/>
      <c r="K60" s="296"/>
      <c r="L60" s="298"/>
      <c r="M60" s="298"/>
    </row>
    <row r="61" spans="1:13" s="14" customFormat="1" ht="13.15" customHeight="1" x14ac:dyDescent="0.2">
      <c r="A61" s="359" t="s">
        <v>108</v>
      </c>
      <c r="B61" s="360"/>
      <c r="C61" s="360"/>
      <c r="D61" s="363"/>
      <c r="E61" s="363"/>
      <c r="F61" s="363"/>
      <c r="G61" s="364"/>
      <c r="H61" s="345" t="s">
        <v>90</v>
      </c>
      <c r="I61" s="346"/>
      <c r="J61" s="346"/>
      <c r="K61" s="294">
        <f>K57+K59</f>
        <v>0</v>
      </c>
      <c r="L61" s="299">
        <f>SUM(L57+L59)</f>
        <v>0</v>
      </c>
      <c r="M61" s="299"/>
    </row>
    <row r="62" spans="1:13" s="14" customFormat="1" ht="10.5" customHeight="1" thickBot="1" x14ac:dyDescent="0.25">
      <c r="A62" s="351" t="s">
        <v>109</v>
      </c>
      <c r="B62" s="352"/>
      <c r="C62" s="352"/>
      <c r="D62" s="355"/>
      <c r="E62" s="355"/>
      <c r="F62" s="355"/>
      <c r="G62" s="356"/>
      <c r="H62" s="347"/>
      <c r="I62" s="348"/>
      <c r="J62" s="348"/>
      <c r="K62" s="295"/>
      <c r="L62" s="300"/>
      <c r="M62" s="300"/>
    </row>
    <row r="63" spans="1:13" s="14" customFormat="1" ht="13.5" customHeight="1" thickBot="1" x14ac:dyDescent="0.25">
      <c r="A63" s="353" t="s">
        <v>110</v>
      </c>
      <c r="B63" s="354"/>
      <c r="C63" s="354"/>
      <c r="D63" s="357"/>
      <c r="E63" s="357"/>
      <c r="F63" s="357"/>
      <c r="G63" s="358"/>
      <c r="H63" s="34"/>
      <c r="I63" s="34"/>
      <c r="J63" s="41"/>
      <c r="K63" s="42"/>
      <c r="L63" s="35"/>
      <c r="M63" s="35"/>
    </row>
    <row r="64" spans="1:13" x14ac:dyDescent="0.2">
      <c r="H64" s="20"/>
      <c r="I64" s="20"/>
      <c r="J64" s="24"/>
      <c r="K64" s="22"/>
      <c r="L64" s="22"/>
      <c r="M64" s="22"/>
    </row>
    <row r="65" spans="8:13" x14ac:dyDescent="0.2">
      <c r="H65" s="20"/>
      <c r="I65" s="20"/>
      <c r="J65" s="24"/>
      <c r="K65" s="22"/>
      <c r="L65" s="18"/>
      <c r="M65" s="18"/>
    </row>
    <row r="66" spans="8:13" x14ac:dyDescent="0.2">
      <c r="H66" s="23"/>
      <c r="I66" s="19"/>
      <c r="J66" s="19"/>
      <c r="K66" s="18"/>
    </row>
    <row r="67" spans="8:13" x14ac:dyDescent="0.2">
      <c r="H67" s="21"/>
      <c r="I67" s="21"/>
      <c r="J67" s="21"/>
    </row>
    <row r="68" spans="8:13" x14ac:dyDescent="0.2">
      <c r="H68" s="22"/>
      <c r="I68" s="22"/>
      <c r="J68" s="22"/>
    </row>
    <row r="69" spans="8:13" x14ac:dyDescent="0.2">
      <c r="H69" s="22"/>
      <c r="I69" s="22"/>
      <c r="J69" s="22"/>
    </row>
    <row r="70" spans="8:13" x14ac:dyDescent="0.2">
      <c r="H70" s="18"/>
      <c r="I70" s="18"/>
      <c r="J70" s="18"/>
    </row>
  </sheetData>
  <sheetProtection password="CC6C" sheet="1" objects="1" scenarios="1" selectLockedCells="1"/>
  <mergeCells count="143">
    <mergeCell ref="H61:J62"/>
    <mergeCell ref="A50:F50"/>
    <mergeCell ref="A54:B54"/>
    <mergeCell ref="A62:C62"/>
    <mergeCell ref="A63:C63"/>
    <mergeCell ref="D62:G63"/>
    <mergeCell ref="A57:C57"/>
    <mergeCell ref="A56:B56"/>
    <mergeCell ref="C56:G56"/>
    <mergeCell ref="D57:G57"/>
    <mergeCell ref="A58:B58"/>
    <mergeCell ref="A59:C59"/>
    <mergeCell ref="C58:G58"/>
    <mergeCell ref="D59:G59"/>
    <mergeCell ref="A61:C61"/>
    <mergeCell ref="D61:G61"/>
    <mergeCell ref="E60:G60"/>
    <mergeCell ref="A60:D60"/>
    <mergeCell ref="A55:B55"/>
    <mergeCell ref="H57:J58"/>
    <mergeCell ref="H59:J60"/>
    <mergeCell ref="C54:G54"/>
    <mergeCell ref="C51:E51"/>
    <mergeCell ref="C53:G53"/>
    <mergeCell ref="L44:M44"/>
    <mergeCell ref="L47:M47"/>
    <mergeCell ref="L42:M42"/>
    <mergeCell ref="L45:M45"/>
    <mergeCell ref="L46:M46"/>
    <mergeCell ref="A11:G12"/>
    <mergeCell ref="E8:F8"/>
    <mergeCell ref="E9:F9"/>
    <mergeCell ref="A20:F20"/>
    <mergeCell ref="A21:F21"/>
    <mergeCell ref="A22:F22"/>
    <mergeCell ref="A23:F23"/>
    <mergeCell ref="B10:E10"/>
    <mergeCell ref="H8:I8"/>
    <mergeCell ref="H9:I9"/>
    <mergeCell ref="A13:F13"/>
    <mergeCell ref="A14:F14"/>
    <mergeCell ref="A15:F15"/>
    <mergeCell ref="A16:F16"/>
    <mergeCell ref="A17:F17"/>
    <mergeCell ref="A18:F18"/>
    <mergeCell ref="A19:F19"/>
    <mergeCell ref="L13:M13"/>
    <mergeCell ref="L14:M14"/>
    <mergeCell ref="H55:J56"/>
    <mergeCell ref="K53:K54"/>
    <mergeCell ref="K51:K52"/>
    <mergeCell ref="H51:J52"/>
    <mergeCell ref="H53:J54"/>
    <mergeCell ref="L50:M50"/>
    <mergeCell ref="L53:M54"/>
    <mergeCell ref="L51:M52"/>
    <mergeCell ref="L55:M56"/>
    <mergeCell ref="K1:M1"/>
    <mergeCell ref="K2:M2"/>
    <mergeCell ref="K3:M3"/>
    <mergeCell ref="K4:M4"/>
    <mergeCell ref="A6:M7"/>
    <mergeCell ref="J11:J12"/>
    <mergeCell ref="H11:H12"/>
    <mergeCell ref="I11:I12"/>
    <mergeCell ref="K11:K12"/>
    <mergeCell ref="K5:M5"/>
    <mergeCell ref="K8:L8"/>
    <mergeCell ref="L11:M12"/>
    <mergeCell ref="A1:E1"/>
    <mergeCell ref="A2:E2"/>
    <mergeCell ref="A3:E3"/>
    <mergeCell ref="A4:E4"/>
    <mergeCell ref="A5:E5"/>
    <mergeCell ref="F1:J4"/>
    <mergeCell ref="K9:L9"/>
    <mergeCell ref="L15:M15"/>
    <mergeCell ref="L18:M18"/>
    <mergeCell ref="L19:M19"/>
    <mergeCell ref="K61:K62"/>
    <mergeCell ref="K59:K60"/>
    <mergeCell ref="K57:K58"/>
    <mergeCell ref="K55:K56"/>
    <mergeCell ref="L59:M60"/>
    <mergeCell ref="L61:M62"/>
    <mergeCell ref="L21:M21"/>
    <mergeCell ref="L22:M22"/>
    <mergeCell ref="L30:M30"/>
    <mergeCell ref="L31:M31"/>
    <mergeCell ref="L39:M39"/>
    <mergeCell ref="L48:M48"/>
    <mergeCell ref="L27:M27"/>
    <mergeCell ref="L28:M28"/>
    <mergeCell ref="L29:M29"/>
    <mergeCell ref="L34:M34"/>
    <mergeCell ref="L57:M58"/>
    <mergeCell ref="L49:M49"/>
    <mergeCell ref="L38:M38"/>
    <mergeCell ref="L35:M35"/>
    <mergeCell ref="L43:M43"/>
    <mergeCell ref="L40:M40"/>
    <mergeCell ref="L37:M37"/>
    <mergeCell ref="L33:M33"/>
    <mergeCell ref="L25:M25"/>
    <mergeCell ref="A36:F36"/>
    <mergeCell ref="L41:M41"/>
    <mergeCell ref="A38:F38"/>
    <mergeCell ref="L36:M36"/>
    <mergeCell ref="L32:M32"/>
    <mergeCell ref="L16:M16"/>
    <mergeCell ref="L17:M17"/>
    <mergeCell ref="A32:F32"/>
    <mergeCell ref="A33:F33"/>
    <mergeCell ref="A34:F34"/>
    <mergeCell ref="A35:F35"/>
    <mergeCell ref="A28:F28"/>
    <mergeCell ref="A24:F24"/>
    <mergeCell ref="A25:F25"/>
    <mergeCell ref="A26:F26"/>
    <mergeCell ref="A27:F27"/>
    <mergeCell ref="A29:F29"/>
    <mergeCell ref="A30:F30"/>
    <mergeCell ref="A31:F31"/>
    <mergeCell ref="L26:M26"/>
    <mergeCell ref="L23:M23"/>
    <mergeCell ref="L24:M24"/>
    <mergeCell ref="L20:M20"/>
    <mergeCell ref="C52:G52"/>
    <mergeCell ref="A46:F46"/>
    <mergeCell ref="C55:G55"/>
    <mergeCell ref="A39:F39"/>
    <mergeCell ref="A40:F40"/>
    <mergeCell ref="A41:F41"/>
    <mergeCell ref="A42:F42"/>
    <mergeCell ref="A43:F43"/>
    <mergeCell ref="A44:F44"/>
    <mergeCell ref="A45:F45"/>
    <mergeCell ref="A52:B52"/>
    <mergeCell ref="A51:B51"/>
    <mergeCell ref="A53:B53"/>
    <mergeCell ref="A47:F47"/>
    <mergeCell ref="A48:F48"/>
    <mergeCell ref="A49:F49"/>
  </mergeCells>
  <phoneticPr fontId="0" type="noConversion"/>
  <printOptions horizontalCentered="1"/>
  <pageMargins left="0.25" right="0.25" top="0" bottom="0" header="0.15" footer="0.3"/>
  <pageSetup orientation="portrait" r:id="rId1"/>
  <headerFooter>
    <oddFooter>&amp;LRevised 5/8/14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WhiteSpace="0" view="pageLayout" topLeftCell="A25" zoomScaleNormal="100" zoomScaleSheetLayoutView="100" workbookViewId="0">
      <selection activeCell="K27" sqref="K27:L28"/>
    </sheetView>
  </sheetViews>
  <sheetFormatPr defaultColWidth="9.140625" defaultRowHeight="12.75" x14ac:dyDescent="0.2"/>
  <cols>
    <col min="1" max="1" width="5.42578125" customWidth="1"/>
    <col min="2" max="2" width="12" customWidth="1"/>
    <col min="3" max="3" width="5.5703125" customWidth="1"/>
    <col min="4" max="5" width="6" customWidth="1"/>
    <col min="6" max="7" width="5.7109375" customWidth="1"/>
    <col min="8" max="8" width="11.42578125" customWidth="1"/>
    <col min="9" max="14" width="5.7109375" customWidth="1"/>
    <col min="15" max="15" width="5.42578125" customWidth="1"/>
  </cols>
  <sheetData>
    <row r="1" spans="1:19" s="15" customFormat="1" ht="11.45" customHeight="1" x14ac:dyDescent="0.2">
      <c r="A1" s="500" t="s">
        <v>98</v>
      </c>
      <c r="B1" s="500"/>
      <c r="C1" s="500"/>
      <c r="D1" s="500"/>
      <c r="E1" s="501" t="s">
        <v>170</v>
      </c>
      <c r="F1" s="501"/>
      <c r="G1" s="501"/>
      <c r="H1" s="501"/>
      <c r="I1" s="501"/>
      <c r="J1" s="501"/>
      <c r="K1" s="501"/>
      <c r="L1" s="502"/>
      <c r="M1" s="502"/>
      <c r="N1" s="502"/>
      <c r="O1" s="502"/>
    </row>
    <row r="2" spans="1:19" s="15" customFormat="1" ht="11.45" customHeight="1" x14ac:dyDescent="0.2">
      <c r="A2" s="500" t="s">
        <v>100</v>
      </c>
      <c r="B2" s="500"/>
      <c r="C2" s="500"/>
      <c r="D2" s="500"/>
      <c r="E2" s="501"/>
      <c r="F2" s="501"/>
      <c r="G2" s="501"/>
      <c r="H2" s="501"/>
      <c r="I2" s="501"/>
      <c r="J2" s="501"/>
      <c r="K2" s="501"/>
      <c r="L2" s="502" t="s">
        <v>106</v>
      </c>
      <c r="M2" s="502"/>
      <c r="N2" s="502"/>
      <c r="O2" s="502"/>
    </row>
    <row r="3" spans="1:19" s="15" customFormat="1" ht="11.45" customHeight="1" x14ac:dyDescent="0.2">
      <c r="A3" s="500" t="s">
        <v>101</v>
      </c>
      <c r="B3" s="500"/>
      <c r="C3" s="500"/>
      <c r="D3" s="500"/>
      <c r="E3" s="501"/>
      <c r="F3" s="501"/>
      <c r="G3" s="501"/>
      <c r="H3" s="501"/>
      <c r="I3" s="501"/>
      <c r="J3" s="501"/>
      <c r="K3" s="501"/>
      <c r="L3" s="502" t="s">
        <v>105</v>
      </c>
      <c r="M3" s="502"/>
      <c r="N3" s="502"/>
      <c r="O3" s="502"/>
    </row>
    <row r="4" spans="1:19" s="15" customFormat="1" ht="11.45" customHeight="1" x14ac:dyDescent="0.2">
      <c r="A4" s="500" t="s">
        <v>102</v>
      </c>
      <c r="B4" s="500"/>
      <c r="C4" s="500"/>
      <c r="D4" s="500"/>
      <c r="E4" s="503"/>
      <c r="F4" s="503"/>
      <c r="G4" s="503"/>
      <c r="H4" s="503"/>
      <c r="I4" s="503"/>
      <c r="J4" s="503"/>
      <c r="K4" s="503"/>
      <c r="L4" s="502" t="s">
        <v>104</v>
      </c>
      <c r="M4" s="502"/>
      <c r="N4" s="502"/>
      <c r="O4" s="502"/>
    </row>
    <row r="5" spans="1:19" s="15" customFormat="1" ht="11.45" customHeight="1" x14ac:dyDescent="0.2">
      <c r="A5" s="500" t="s">
        <v>103</v>
      </c>
      <c r="B5" s="500"/>
      <c r="C5" s="500"/>
      <c r="D5" s="500"/>
      <c r="E5" s="503"/>
      <c r="F5" s="503"/>
      <c r="G5" s="503"/>
      <c r="H5" s="503"/>
      <c r="I5" s="503"/>
      <c r="J5" s="503"/>
      <c r="K5" s="503"/>
      <c r="L5" s="15" t="s">
        <v>171</v>
      </c>
      <c r="P5" s="28"/>
      <c r="Q5" s="28"/>
      <c r="R5" s="28"/>
      <c r="S5" s="28"/>
    </row>
    <row r="6" spans="1:19" s="12" customFormat="1" ht="11.45" customHeight="1" x14ac:dyDescent="0.2">
      <c r="A6" s="504" t="s">
        <v>172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8"/>
      <c r="Q6" s="58"/>
      <c r="R6" s="58"/>
      <c r="S6" s="58"/>
    </row>
    <row r="7" spans="1:19" s="12" customFormat="1" ht="11.45" customHeight="1" x14ac:dyDescent="0.2">
      <c r="A7" s="505"/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8"/>
      <c r="Q7" s="58"/>
      <c r="R7" s="58"/>
      <c r="S7" s="58"/>
    </row>
    <row r="8" spans="1:19" s="12" customFormat="1" ht="12.75" customHeight="1" x14ac:dyDescent="0.2">
      <c r="A8" s="5"/>
      <c r="B8" s="47" t="s">
        <v>52</v>
      </c>
      <c r="C8" s="5"/>
      <c r="D8" s="313" t="s">
        <v>54</v>
      </c>
      <c r="E8" s="313"/>
      <c r="F8" s="59"/>
      <c r="G8" s="499" t="s">
        <v>55</v>
      </c>
      <c r="H8" s="499"/>
      <c r="I8" s="499"/>
      <c r="J8" s="6"/>
      <c r="K8" s="313" t="s">
        <v>173</v>
      </c>
      <c r="L8" s="313"/>
      <c r="M8" s="313"/>
      <c r="N8" s="313"/>
      <c r="O8" s="11"/>
      <c r="P8" s="60"/>
      <c r="Q8" s="60"/>
      <c r="R8" s="61"/>
      <c r="S8" s="58"/>
    </row>
    <row r="9" spans="1:19" s="70" customFormat="1" ht="19.5" customHeight="1" thickBot="1" x14ac:dyDescent="0.4">
      <c r="A9" s="62"/>
      <c r="B9" s="63"/>
      <c r="C9" s="64"/>
      <c r="D9" s="488"/>
      <c r="E9" s="488"/>
      <c r="F9" s="65"/>
      <c r="G9" s="489"/>
      <c r="H9" s="489"/>
      <c r="I9" s="489"/>
      <c r="J9" s="66"/>
      <c r="K9" s="489"/>
      <c r="L9" s="489"/>
      <c r="M9" s="489"/>
      <c r="N9" s="489"/>
      <c r="O9" s="67"/>
      <c r="P9" s="68"/>
      <c r="Q9" s="68"/>
      <c r="R9" s="69"/>
      <c r="S9" s="69"/>
    </row>
    <row r="10" spans="1:19" ht="18.75" customHeight="1" thickTop="1" thickBot="1" x14ac:dyDescent="0.35">
      <c r="A10" s="71"/>
      <c r="B10" s="72" t="s">
        <v>174</v>
      </c>
      <c r="C10" s="5"/>
      <c r="D10" s="5"/>
      <c r="E10" s="5"/>
      <c r="F10" s="73"/>
      <c r="G10" s="73"/>
      <c r="H10" s="73"/>
      <c r="I10" s="73"/>
      <c r="J10" s="73"/>
      <c r="K10" s="73"/>
      <c r="L10" s="73"/>
      <c r="M10" s="9"/>
      <c r="N10" s="10"/>
      <c r="O10" s="8"/>
      <c r="P10" s="74"/>
      <c r="Q10" s="74"/>
      <c r="R10" s="1"/>
      <c r="S10" s="1"/>
    </row>
    <row r="11" spans="1:19" s="75" customFormat="1" ht="25.5" customHeight="1" thickTop="1" x14ac:dyDescent="0.25">
      <c r="A11" s="490" t="s">
        <v>175</v>
      </c>
      <c r="B11" s="491"/>
      <c r="C11" s="491"/>
      <c r="D11" s="491"/>
      <c r="E11" s="492"/>
      <c r="F11" s="496" t="s">
        <v>78</v>
      </c>
      <c r="G11" s="496"/>
      <c r="H11" s="497" t="s">
        <v>176</v>
      </c>
      <c r="I11" s="497" t="s">
        <v>177</v>
      </c>
      <c r="J11" s="497"/>
      <c r="K11" s="497" t="s">
        <v>79</v>
      </c>
      <c r="L11" s="497"/>
      <c r="M11" s="498" t="s">
        <v>92</v>
      </c>
      <c r="N11" s="491"/>
      <c r="O11" s="492"/>
    </row>
    <row r="12" spans="1:19" s="75" customFormat="1" ht="25.5" customHeight="1" x14ac:dyDescent="0.25">
      <c r="A12" s="493"/>
      <c r="B12" s="494"/>
      <c r="C12" s="494"/>
      <c r="D12" s="494"/>
      <c r="E12" s="495"/>
      <c r="F12" s="496"/>
      <c r="G12" s="496"/>
      <c r="H12" s="497"/>
      <c r="I12" s="497"/>
      <c r="J12" s="497"/>
      <c r="K12" s="497"/>
      <c r="L12" s="497"/>
      <c r="M12" s="493"/>
      <c r="N12" s="494"/>
      <c r="O12" s="495"/>
    </row>
    <row r="13" spans="1:19" s="30" customFormat="1" ht="33" customHeight="1" x14ac:dyDescent="0.25">
      <c r="A13" s="76" t="s">
        <v>178</v>
      </c>
      <c r="B13" s="77"/>
      <c r="C13" s="77"/>
      <c r="D13" s="77"/>
      <c r="E13" s="78"/>
      <c r="F13" s="472">
        <v>60</v>
      </c>
      <c r="G13" s="473"/>
      <c r="H13" s="79" t="s">
        <v>179</v>
      </c>
      <c r="I13" s="474">
        <f>'Daily Sales Tally'!AH50</f>
        <v>0</v>
      </c>
      <c r="J13" s="475"/>
      <c r="K13" s="476">
        <f>(I13*F13)</f>
        <v>0</v>
      </c>
      <c r="L13" s="477"/>
      <c r="M13" s="478"/>
      <c r="N13" s="479"/>
      <c r="O13" s="480"/>
    </row>
    <row r="14" spans="1:19" s="30" customFormat="1" ht="33" customHeight="1" x14ac:dyDescent="0.25">
      <c r="A14" s="80" t="s">
        <v>180</v>
      </c>
      <c r="B14" s="81"/>
      <c r="C14" s="81"/>
      <c r="D14" s="81"/>
      <c r="E14" s="82"/>
      <c r="F14" s="483">
        <v>277</v>
      </c>
      <c r="G14" s="484"/>
      <c r="H14" s="83" t="s">
        <v>181</v>
      </c>
      <c r="I14" s="474">
        <f>'Daily Sales Tally'!AH51</f>
        <v>0</v>
      </c>
      <c r="J14" s="475"/>
      <c r="K14" s="476">
        <f t="shared" ref="K14:K19" si="0">(I14*F14)</f>
        <v>0</v>
      </c>
      <c r="L14" s="477"/>
      <c r="M14" s="485"/>
      <c r="N14" s="486"/>
      <c r="O14" s="487"/>
    </row>
    <row r="15" spans="1:19" s="30" customFormat="1" ht="33" customHeight="1" x14ac:dyDescent="0.25">
      <c r="A15" s="76" t="s">
        <v>182</v>
      </c>
      <c r="B15" s="77"/>
      <c r="C15" s="77"/>
      <c r="D15" s="77"/>
      <c r="E15" s="78"/>
      <c r="F15" s="472">
        <v>5</v>
      </c>
      <c r="G15" s="473"/>
      <c r="H15" s="79" t="s">
        <v>183</v>
      </c>
      <c r="I15" s="474">
        <f>'Daily Sales Tally'!AH52</f>
        <v>0</v>
      </c>
      <c r="J15" s="475"/>
      <c r="K15" s="476">
        <f t="shared" si="0"/>
        <v>0</v>
      </c>
      <c r="L15" s="477"/>
      <c r="M15" s="478"/>
      <c r="N15" s="479"/>
      <c r="O15" s="480"/>
    </row>
    <row r="16" spans="1:19" s="30" customFormat="1" ht="33" customHeight="1" x14ac:dyDescent="0.25">
      <c r="A16" s="76" t="s">
        <v>184</v>
      </c>
      <c r="B16" s="77"/>
      <c r="C16" s="77"/>
      <c r="D16" s="77"/>
      <c r="E16" s="78"/>
      <c r="F16" s="472">
        <v>222</v>
      </c>
      <c r="G16" s="473"/>
      <c r="H16" s="79" t="s">
        <v>185</v>
      </c>
      <c r="I16" s="474">
        <f>'Daily Sales Tally'!AH53</f>
        <v>0</v>
      </c>
      <c r="J16" s="475"/>
      <c r="K16" s="476">
        <f t="shared" si="0"/>
        <v>0</v>
      </c>
      <c r="L16" s="477"/>
      <c r="M16" s="478"/>
      <c r="N16" s="479"/>
      <c r="O16" s="480"/>
    </row>
    <row r="17" spans="1:15" s="30" customFormat="1" ht="33" customHeight="1" x14ac:dyDescent="0.25">
      <c r="A17" s="76" t="s">
        <v>186</v>
      </c>
      <c r="B17" s="77"/>
      <c r="C17" s="77"/>
      <c r="D17" s="77"/>
      <c r="E17" s="78"/>
      <c r="F17" s="472">
        <v>30</v>
      </c>
      <c r="G17" s="473"/>
      <c r="H17" s="79" t="s">
        <v>187</v>
      </c>
      <c r="I17" s="474">
        <f>'Daily Sales Tally'!AH54</f>
        <v>0</v>
      </c>
      <c r="J17" s="475"/>
      <c r="K17" s="476">
        <f t="shared" si="0"/>
        <v>0</v>
      </c>
      <c r="L17" s="477"/>
      <c r="M17" s="478"/>
      <c r="N17" s="479"/>
      <c r="O17" s="480"/>
    </row>
    <row r="18" spans="1:15" s="30" customFormat="1" ht="33" customHeight="1" x14ac:dyDescent="0.25">
      <c r="A18" s="76" t="s">
        <v>188</v>
      </c>
      <c r="B18" s="77"/>
      <c r="C18" s="77"/>
      <c r="D18" s="77"/>
      <c r="E18" s="78"/>
      <c r="F18" s="472">
        <v>30</v>
      </c>
      <c r="G18" s="473"/>
      <c r="H18" s="79" t="s">
        <v>189</v>
      </c>
      <c r="I18" s="474">
        <f>'Daily Sales Tally'!AH55</f>
        <v>0</v>
      </c>
      <c r="J18" s="475"/>
      <c r="K18" s="476">
        <f t="shared" si="0"/>
        <v>0</v>
      </c>
      <c r="L18" s="477"/>
      <c r="M18" s="478"/>
      <c r="N18" s="479"/>
      <c r="O18" s="480"/>
    </row>
    <row r="19" spans="1:15" s="30" customFormat="1" ht="33" customHeight="1" x14ac:dyDescent="0.25">
      <c r="A19" s="76" t="s">
        <v>190</v>
      </c>
      <c r="B19" s="77"/>
      <c r="C19" s="77"/>
      <c r="D19" s="77"/>
      <c r="E19" s="78"/>
      <c r="F19" s="472">
        <v>5</v>
      </c>
      <c r="G19" s="473"/>
      <c r="H19" s="79" t="s">
        <v>191</v>
      </c>
      <c r="I19" s="474">
        <f>'Daily Sales Tally'!AH56</f>
        <v>0</v>
      </c>
      <c r="J19" s="475"/>
      <c r="K19" s="476">
        <f t="shared" si="0"/>
        <v>0</v>
      </c>
      <c r="L19" s="477"/>
      <c r="M19" s="478"/>
      <c r="N19" s="479"/>
      <c r="O19" s="480"/>
    </row>
    <row r="20" spans="1:15" s="30" customFormat="1" ht="33" customHeight="1" x14ac:dyDescent="0.25">
      <c r="A20" s="84" t="s">
        <v>192</v>
      </c>
      <c r="B20" s="85"/>
      <c r="C20" s="85"/>
      <c r="D20" s="85"/>
      <c r="E20" s="86"/>
      <c r="F20" s="481" t="s">
        <v>193</v>
      </c>
      <c r="G20" s="482"/>
      <c r="H20" s="79" t="s">
        <v>194</v>
      </c>
      <c r="I20" s="474">
        <f>'Daily Sales Tally'!AH57</f>
        <v>0</v>
      </c>
      <c r="J20" s="475"/>
      <c r="K20" s="87"/>
      <c r="L20" s="88"/>
      <c r="M20" s="88"/>
      <c r="N20" s="88"/>
      <c r="O20" s="89"/>
    </row>
    <row r="21" spans="1:15" ht="12.75" customHeight="1" x14ac:dyDescent="0.2">
      <c r="A21" s="463"/>
      <c r="B21" s="464"/>
      <c r="C21" s="464"/>
      <c r="D21" s="464"/>
      <c r="E21" s="465"/>
      <c r="F21" s="466" t="s">
        <v>195</v>
      </c>
      <c r="G21" s="466"/>
      <c r="H21" s="466"/>
      <c r="I21" s="467">
        <f>SUM(I13:J19)</f>
        <v>0</v>
      </c>
      <c r="J21" s="467"/>
      <c r="K21" s="90"/>
      <c r="L21" s="91"/>
      <c r="M21" s="91"/>
      <c r="N21" s="91"/>
      <c r="O21" s="92"/>
    </row>
    <row r="22" spans="1:15" ht="12.75" customHeight="1" x14ac:dyDescent="0.2">
      <c r="A22" s="468"/>
      <c r="B22" s="469"/>
      <c r="C22" s="470"/>
      <c r="D22" s="470"/>
      <c r="E22" s="471"/>
      <c r="F22" s="466"/>
      <c r="G22" s="466"/>
      <c r="H22" s="466"/>
      <c r="I22" s="467"/>
      <c r="J22" s="467"/>
      <c r="K22" s="93"/>
      <c r="L22" s="94"/>
      <c r="M22" s="94"/>
      <c r="N22" s="94"/>
      <c r="O22" s="95"/>
    </row>
    <row r="23" spans="1:15" ht="12.75" customHeight="1" x14ac:dyDescent="0.2">
      <c r="A23" s="442" t="s">
        <v>196</v>
      </c>
      <c r="B23" s="443"/>
      <c r="C23" s="444"/>
      <c r="D23" s="445" t="s">
        <v>197</v>
      </c>
      <c r="E23" s="445"/>
      <c r="F23" s="445"/>
      <c r="G23" s="445"/>
      <c r="H23" s="392" t="s">
        <v>198</v>
      </c>
      <c r="I23" s="392"/>
      <c r="J23" s="393"/>
      <c r="K23" s="446">
        <f>SUM(K13:L20)</f>
        <v>0</v>
      </c>
      <c r="L23" s="447"/>
      <c r="M23" s="449"/>
      <c r="N23" s="449"/>
      <c r="O23" s="449"/>
    </row>
    <row r="24" spans="1:15" ht="18" customHeight="1" x14ac:dyDescent="0.2">
      <c r="A24" s="451">
        <f ca="1">TODAY()</f>
        <v>42361</v>
      </c>
      <c r="B24" s="452"/>
      <c r="C24" s="453"/>
      <c r="D24" s="454"/>
      <c r="E24" s="454"/>
      <c r="F24" s="454"/>
      <c r="G24" s="454"/>
      <c r="H24" s="415"/>
      <c r="I24" s="415"/>
      <c r="J24" s="416"/>
      <c r="K24" s="448"/>
      <c r="L24" s="448"/>
      <c r="M24" s="450"/>
      <c r="N24" s="450"/>
      <c r="O24" s="450"/>
    </row>
    <row r="25" spans="1:15" ht="18" customHeight="1" x14ac:dyDescent="0.2">
      <c r="A25" s="455" t="s">
        <v>199</v>
      </c>
      <c r="B25" s="456"/>
      <c r="C25" s="457"/>
      <c r="D25" s="457"/>
      <c r="E25" s="457"/>
      <c r="F25" s="458" t="s">
        <v>200</v>
      </c>
      <c r="G25" s="458"/>
      <c r="H25" s="426" t="s">
        <v>201</v>
      </c>
      <c r="I25" s="427"/>
      <c r="J25" s="428"/>
      <c r="K25" s="459">
        <f>-K23*0.1</f>
        <v>0</v>
      </c>
      <c r="L25" s="460"/>
      <c r="M25" s="434"/>
      <c r="N25" s="435"/>
      <c r="O25" s="436"/>
    </row>
    <row r="26" spans="1:15" s="30" customFormat="1" ht="18" customHeight="1" x14ac:dyDescent="0.2">
      <c r="A26" s="214" t="s">
        <v>202</v>
      </c>
      <c r="B26" s="215"/>
      <c r="C26" s="440"/>
      <c r="D26" s="440"/>
      <c r="E26" s="440"/>
      <c r="F26" s="440"/>
      <c r="G26" s="441"/>
      <c r="H26" s="429"/>
      <c r="I26" s="430"/>
      <c r="J26" s="431"/>
      <c r="K26" s="461"/>
      <c r="L26" s="462"/>
      <c r="M26" s="437"/>
      <c r="N26" s="438"/>
      <c r="O26" s="439"/>
    </row>
    <row r="27" spans="1:15" s="30" customFormat="1" ht="18" customHeight="1" x14ac:dyDescent="0.2">
      <c r="A27" s="96" t="s">
        <v>203</v>
      </c>
      <c r="B27" s="97"/>
      <c r="C27" s="424"/>
      <c r="D27" s="424"/>
      <c r="E27" s="424"/>
      <c r="F27" s="424"/>
      <c r="G27" s="425"/>
      <c r="H27" s="426" t="s">
        <v>204</v>
      </c>
      <c r="I27" s="427"/>
      <c r="J27" s="428"/>
      <c r="K27" s="396"/>
      <c r="L27" s="397"/>
      <c r="M27" s="434"/>
      <c r="N27" s="435"/>
      <c r="O27" s="436"/>
    </row>
    <row r="28" spans="1:15" s="30" customFormat="1" ht="18" customHeight="1" x14ac:dyDescent="0.2">
      <c r="A28" s="98" t="s">
        <v>205</v>
      </c>
      <c r="B28" s="99"/>
      <c r="C28" s="411"/>
      <c r="D28" s="411"/>
      <c r="E28" s="411"/>
      <c r="F28" s="411"/>
      <c r="G28" s="412"/>
      <c r="H28" s="429"/>
      <c r="I28" s="430"/>
      <c r="J28" s="431"/>
      <c r="K28" s="432"/>
      <c r="L28" s="433"/>
      <c r="M28" s="437"/>
      <c r="N28" s="438"/>
      <c r="O28" s="439"/>
    </row>
    <row r="29" spans="1:15" s="30" customFormat="1" ht="15" customHeight="1" x14ac:dyDescent="0.2">
      <c r="A29" s="377" t="s">
        <v>206</v>
      </c>
      <c r="B29" s="378"/>
      <c r="C29" s="411"/>
      <c r="D29" s="411"/>
      <c r="E29" s="411"/>
      <c r="F29" s="411"/>
      <c r="G29" s="412"/>
      <c r="H29" s="392" t="s">
        <v>207</v>
      </c>
      <c r="I29" s="392"/>
      <c r="J29" s="393"/>
      <c r="K29" s="417">
        <f>K23+K25-K27</f>
        <v>0</v>
      </c>
      <c r="L29" s="418"/>
      <c r="M29" s="400"/>
      <c r="N29" s="401"/>
      <c r="O29" s="402"/>
    </row>
    <row r="30" spans="1:15" s="30" customFormat="1" ht="18" customHeight="1" x14ac:dyDescent="0.2">
      <c r="A30" s="379"/>
      <c r="B30" s="380"/>
      <c r="C30" s="413"/>
      <c r="D30" s="413"/>
      <c r="E30" s="413"/>
      <c r="F30" s="413"/>
      <c r="G30" s="414"/>
      <c r="H30" s="415"/>
      <c r="I30" s="415"/>
      <c r="J30" s="416"/>
      <c r="K30" s="419"/>
      <c r="L30" s="420"/>
      <c r="M30" s="421"/>
      <c r="N30" s="422"/>
      <c r="O30" s="423"/>
    </row>
    <row r="31" spans="1:15" s="30" customFormat="1" ht="15.75" customHeight="1" x14ac:dyDescent="0.2">
      <c r="A31" s="379"/>
      <c r="B31" s="380"/>
      <c r="C31" s="413"/>
      <c r="D31" s="413"/>
      <c r="E31" s="413"/>
      <c r="F31" s="413"/>
      <c r="G31" s="414"/>
      <c r="H31" s="391" t="s">
        <v>208</v>
      </c>
      <c r="I31" s="392"/>
      <c r="J31" s="393"/>
      <c r="K31" s="396"/>
      <c r="L31" s="397"/>
      <c r="M31" s="400"/>
      <c r="N31" s="401"/>
      <c r="O31" s="402"/>
    </row>
    <row r="32" spans="1:15" s="30" customFormat="1" ht="15" customHeight="1" x14ac:dyDescent="0.2">
      <c r="A32" s="381" t="s">
        <v>209</v>
      </c>
      <c r="B32" s="382"/>
      <c r="C32" s="387"/>
      <c r="D32" s="387"/>
      <c r="E32" s="387"/>
      <c r="F32" s="387"/>
      <c r="G32" s="388"/>
      <c r="H32" s="394"/>
      <c r="I32" s="394"/>
      <c r="J32" s="395"/>
      <c r="K32" s="398"/>
      <c r="L32" s="399"/>
      <c r="M32" s="403"/>
      <c r="N32" s="404"/>
      <c r="O32" s="405"/>
    </row>
    <row r="33" spans="1:15" s="30" customFormat="1" ht="18" customHeight="1" x14ac:dyDescent="0.2">
      <c r="A33" s="383"/>
      <c r="B33" s="384"/>
      <c r="C33" s="389"/>
      <c r="D33" s="389"/>
      <c r="E33" s="389"/>
      <c r="F33" s="389"/>
      <c r="G33" s="389"/>
      <c r="H33" s="391" t="s">
        <v>210</v>
      </c>
      <c r="I33" s="392"/>
      <c r="J33" s="393"/>
      <c r="K33" s="407">
        <f>K29+K31</f>
        <v>0</v>
      </c>
      <c r="L33" s="408"/>
      <c r="M33" s="371"/>
      <c r="N33" s="372"/>
      <c r="O33" s="373"/>
    </row>
    <row r="34" spans="1:15" ht="17.25" customHeight="1" x14ac:dyDescent="0.2">
      <c r="A34" s="385"/>
      <c r="B34" s="386"/>
      <c r="C34" s="390"/>
      <c r="D34" s="390"/>
      <c r="E34" s="390"/>
      <c r="F34" s="390"/>
      <c r="G34" s="390"/>
      <c r="H34" s="406"/>
      <c r="I34" s="394"/>
      <c r="J34" s="395"/>
      <c r="K34" s="409"/>
      <c r="L34" s="410"/>
      <c r="M34" s="374"/>
      <c r="N34" s="375"/>
      <c r="O34" s="376"/>
    </row>
    <row r="35" spans="1:15" x14ac:dyDescent="0.2">
      <c r="A35" s="100"/>
      <c r="B35" s="100"/>
      <c r="C35" s="100"/>
      <c r="D35" s="100"/>
      <c r="E35" s="100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1:15" x14ac:dyDescent="0.2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1:15" x14ac:dyDescent="0.2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15" x14ac:dyDescent="0.2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1:15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1:15" x14ac:dyDescent="0.2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1:15" x14ac:dyDescent="0.2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5" x14ac:dyDescent="0.2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x14ac:dyDescent="0.2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1:15" x14ac:dyDescent="0.2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</row>
    <row r="46" spans="1:15" x14ac:dyDescent="0.2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</row>
    <row r="47" spans="1:15" x14ac:dyDescent="0.2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</row>
    <row r="48" spans="1:15" x14ac:dyDescent="0.2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</row>
    <row r="49" spans="1:15" x14ac:dyDescent="0.2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15" x14ac:dyDescent="0.2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1:15" x14ac:dyDescent="0.2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1:15" x14ac:dyDescent="0.2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1:15" x14ac:dyDescent="0.2">
      <c r="F53" s="3"/>
      <c r="G53" s="3"/>
      <c r="H53" s="2"/>
      <c r="I53" s="1"/>
      <c r="J53" s="1"/>
      <c r="K53" s="1"/>
      <c r="L53" s="105"/>
      <c r="M53" s="1"/>
    </row>
    <row r="54" spans="1:15" x14ac:dyDescent="0.2">
      <c r="F54" s="3"/>
      <c r="G54" s="3"/>
      <c r="H54" s="2"/>
      <c r="I54" s="1"/>
      <c r="J54" s="1"/>
      <c r="K54" s="1"/>
      <c r="L54" s="105"/>
      <c r="M54" s="1"/>
    </row>
    <row r="55" spans="1:15" x14ac:dyDescent="0.2">
      <c r="F55" s="3"/>
      <c r="G55" s="3"/>
      <c r="H55" s="2"/>
      <c r="I55" s="1"/>
      <c r="J55" s="1"/>
      <c r="K55" s="1"/>
      <c r="L55" s="105"/>
      <c r="M55" s="1"/>
    </row>
    <row r="56" spans="1:15" x14ac:dyDescent="0.2">
      <c r="F56" s="106"/>
      <c r="G56" s="106"/>
      <c r="H56" s="2"/>
      <c r="I56" s="107"/>
      <c r="J56" s="107"/>
      <c r="K56" s="107"/>
      <c r="L56" s="108"/>
      <c r="M56" s="1"/>
    </row>
    <row r="57" spans="1:15" x14ac:dyDescent="0.2">
      <c r="F57" s="109"/>
      <c r="G57" s="109"/>
      <c r="H57" s="2"/>
      <c r="I57" s="2"/>
      <c r="J57" s="2"/>
      <c r="K57" s="2"/>
      <c r="L57" s="105"/>
      <c r="M57" s="1"/>
    </row>
    <row r="58" spans="1:15" x14ac:dyDescent="0.2">
      <c r="F58" s="109"/>
      <c r="G58" s="109"/>
      <c r="H58" s="2"/>
      <c r="I58" s="2"/>
      <c r="J58" s="2"/>
      <c r="K58" s="2"/>
      <c r="L58" s="105"/>
      <c r="M58" s="1"/>
    </row>
  </sheetData>
  <sheetProtection password="CC6C" sheet="1" objects="1" scenarios="1" selectLockedCells="1"/>
  <mergeCells count="92">
    <mergeCell ref="D8:E8"/>
    <mergeCell ref="G8:I8"/>
    <mergeCell ref="K8:N8"/>
    <mergeCell ref="A1:D1"/>
    <mergeCell ref="E1:K3"/>
    <mergeCell ref="L1:O1"/>
    <mergeCell ref="A2:D2"/>
    <mergeCell ref="L2:O2"/>
    <mergeCell ref="A3:D3"/>
    <mergeCell ref="L3:O3"/>
    <mergeCell ref="A4:D4"/>
    <mergeCell ref="E4:K5"/>
    <mergeCell ref="L4:O4"/>
    <mergeCell ref="A5:D5"/>
    <mergeCell ref="A6:O7"/>
    <mergeCell ref="D9:E9"/>
    <mergeCell ref="G9:I9"/>
    <mergeCell ref="K9:N9"/>
    <mergeCell ref="A11:E12"/>
    <mergeCell ref="F11:G12"/>
    <mergeCell ref="H11:H12"/>
    <mergeCell ref="I11:J12"/>
    <mergeCell ref="K11:L12"/>
    <mergeCell ref="M11:O12"/>
    <mergeCell ref="F13:G13"/>
    <mergeCell ref="I13:J13"/>
    <mergeCell ref="K13:L13"/>
    <mergeCell ref="M13:O13"/>
    <mergeCell ref="F14:G14"/>
    <mergeCell ref="I14:J14"/>
    <mergeCell ref="K14:L14"/>
    <mergeCell ref="M14:O14"/>
    <mergeCell ref="F15:G15"/>
    <mergeCell ref="I15:J15"/>
    <mergeCell ref="K15:L15"/>
    <mergeCell ref="M15:O15"/>
    <mergeCell ref="F16:G16"/>
    <mergeCell ref="I16:J16"/>
    <mergeCell ref="K16:L16"/>
    <mergeCell ref="M16:O16"/>
    <mergeCell ref="F17:G17"/>
    <mergeCell ref="I17:J17"/>
    <mergeCell ref="K17:L17"/>
    <mergeCell ref="M17:O17"/>
    <mergeCell ref="F18:G18"/>
    <mergeCell ref="I18:J18"/>
    <mergeCell ref="K18:L18"/>
    <mergeCell ref="M18:O18"/>
    <mergeCell ref="F19:G19"/>
    <mergeCell ref="I19:J19"/>
    <mergeCell ref="K19:L19"/>
    <mergeCell ref="M19:O19"/>
    <mergeCell ref="F20:G20"/>
    <mergeCell ref="I20:J20"/>
    <mergeCell ref="A21:B21"/>
    <mergeCell ref="C21:E21"/>
    <mergeCell ref="F21:H22"/>
    <mergeCell ref="I21:J22"/>
    <mergeCell ref="A22:B22"/>
    <mergeCell ref="C22:E22"/>
    <mergeCell ref="M25:O26"/>
    <mergeCell ref="C26:G26"/>
    <mergeCell ref="A23:C23"/>
    <mergeCell ref="D23:G23"/>
    <mergeCell ref="H23:J24"/>
    <mergeCell ref="K23:L24"/>
    <mergeCell ref="M23:O24"/>
    <mergeCell ref="A24:C24"/>
    <mergeCell ref="D24:G24"/>
    <mergeCell ref="A25:B25"/>
    <mergeCell ref="C25:E25"/>
    <mergeCell ref="F25:G25"/>
    <mergeCell ref="H25:J26"/>
    <mergeCell ref="K25:L26"/>
    <mergeCell ref="C27:G27"/>
    <mergeCell ref="H27:J28"/>
    <mergeCell ref="K27:L28"/>
    <mergeCell ref="M27:O28"/>
    <mergeCell ref="C28:G28"/>
    <mergeCell ref="M33:O34"/>
    <mergeCell ref="A29:B31"/>
    <mergeCell ref="A32:B34"/>
    <mergeCell ref="C32:G34"/>
    <mergeCell ref="H31:J32"/>
    <mergeCell ref="K31:L32"/>
    <mergeCell ref="M31:O32"/>
    <mergeCell ref="H33:J34"/>
    <mergeCell ref="K33:L34"/>
    <mergeCell ref="C29:G31"/>
    <mergeCell ref="H29:J30"/>
    <mergeCell ref="K29:L30"/>
    <mergeCell ref="M29:O30"/>
  </mergeCells>
  <pageMargins left="0.25" right="0.25" top="0.75" bottom="0.75" header="0.3" footer="0.3"/>
  <pageSetup orientation="portrait" verticalDpi="0" r:id="rId1"/>
  <headerFooter>
    <oddFooter>&amp;LRevised 5/8/14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5"/>
  <sheetViews>
    <sheetView view="pageLayout" topLeftCell="A8" zoomScaleNormal="100" workbookViewId="0">
      <selection activeCell="K20" sqref="K20"/>
    </sheetView>
  </sheetViews>
  <sheetFormatPr defaultColWidth="9.140625" defaultRowHeight="12.75" x14ac:dyDescent="0.2"/>
  <cols>
    <col min="1" max="1" width="11.28515625" customWidth="1"/>
    <col min="2" max="2" width="3" bestFit="1" customWidth="1"/>
    <col min="3" max="3" width="8.28515625" bestFit="1" customWidth="1"/>
    <col min="4" max="4" width="8.28515625" style="196" customWidth="1"/>
    <col min="5" max="5" width="7.85546875" customWidth="1"/>
    <col min="6" max="6" width="11.7109375" style="196" customWidth="1"/>
    <col min="7" max="7" width="11.140625" customWidth="1"/>
    <col min="8" max="8" width="3" customWidth="1"/>
    <col min="9" max="10" width="4.140625" customWidth="1"/>
    <col min="11" max="11" width="8.28515625" customWidth="1"/>
    <col min="12" max="12" width="7.85546875" style="15" customWidth="1"/>
    <col min="13" max="13" width="11.7109375" customWidth="1"/>
  </cols>
  <sheetData>
    <row r="1" spans="1:13" s="123" customFormat="1" ht="11.25" customHeight="1" x14ac:dyDescent="0.2">
      <c r="A1" s="120" t="s">
        <v>98</v>
      </c>
      <c r="B1" s="120"/>
      <c r="C1" s="120"/>
      <c r="D1" s="121"/>
      <c r="E1" s="673" t="s">
        <v>323</v>
      </c>
      <c r="F1" s="673"/>
      <c r="G1" s="673"/>
      <c r="H1" s="673"/>
      <c r="I1" s="673"/>
      <c r="J1" s="673"/>
      <c r="K1" s="122"/>
      <c r="L1" s="122"/>
      <c r="M1" s="122"/>
    </row>
    <row r="2" spans="1:13" s="123" customFormat="1" ht="11.25" customHeight="1" x14ac:dyDescent="0.2">
      <c r="A2" s="675" t="s">
        <v>100</v>
      </c>
      <c r="B2" s="675"/>
      <c r="C2" s="675"/>
      <c r="D2" s="121"/>
      <c r="E2" s="673"/>
      <c r="F2" s="673"/>
      <c r="G2" s="673"/>
      <c r="H2" s="673"/>
      <c r="I2" s="673"/>
      <c r="J2" s="673"/>
      <c r="K2" s="301" t="s">
        <v>106</v>
      </c>
      <c r="L2" s="301"/>
      <c r="M2" s="301"/>
    </row>
    <row r="3" spans="1:13" s="123" customFormat="1" ht="11.25" customHeight="1" x14ac:dyDescent="0.2">
      <c r="A3" s="675" t="s">
        <v>101</v>
      </c>
      <c r="B3" s="675"/>
      <c r="C3" s="675"/>
      <c r="D3" s="121"/>
      <c r="E3" s="673"/>
      <c r="F3" s="673"/>
      <c r="G3" s="673"/>
      <c r="H3" s="673"/>
      <c r="I3" s="673"/>
      <c r="J3" s="673"/>
      <c r="K3" s="301" t="s">
        <v>105</v>
      </c>
      <c r="L3" s="301"/>
      <c r="M3" s="301"/>
    </row>
    <row r="4" spans="1:13" s="123" customFormat="1" ht="11.25" customHeight="1" x14ac:dyDescent="0.2">
      <c r="A4" s="675" t="s">
        <v>102</v>
      </c>
      <c r="B4" s="675"/>
      <c r="C4" s="675"/>
      <c r="D4" s="121"/>
      <c r="E4" s="673"/>
      <c r="F4" s="673"/>
      <c r="G4" s="673"/>
      <c r="H4" s="673"/>
      <c r="I4" s="673"/>
      <c r="J4" s="673"/>
      <c r="K4" s="301" t="s">
        <v>104</v>
      </c>
      <c r="L4" s="301"/>
      <c r="M4" s="301"/>
    </row>
    <row r="5" spans="1:13" s="123" customFormat="1" ht="11.25" customHeight="1" x14ac:dyDescent="0.2">
      <c r="A5" s="675" t="s">
        <v>103</v>
      </c>
      <c r="B5" s="675"/>
      <c r="C5" s="675"/>
      <c r="D5" s="121"/>
      <c r="E5" s="674"/>
      <c r="F5" s="674"/>
      <c r="G5" s="674"/>
      <c r="H5" s="674"/>
      <c r="I5" s="674"/>
      <c r="J5" s="674"/>
      <c r="K5" s="301" t="s">
        <v>114</v>
      </c>
      <c r="L5" s="301"/>
      <c r="M5" s="301"/>
    </row>
    <row r="6" spans="1:13" s="48" customFormat="1" x14ac:dyDescent="0.2">
      <c r="A6" s="661" t="s">
        <v>235</v>
      </c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</row>
    <row r="7" spans="1:13" s="15" customFormat="1" ht="11.25" x14ac:dyDescent="0.2">
      <c r="A7" s="662" t="s">
        <v>52</v>
      </c>
      <c r="B7" s="662"/>
      <c r="C7" s="124"/>
      <c r="D7" s="663" t="s">
        <v>54</v>
      </c>
      <c r="E7" s="663"/>
      <c r="F7" s="125"/>
      <c r="G7" s="664" t="s">
        <v>55</v>
      </c>
      <c r="H7" s="665"/>
      <c r="I7" s="666"/>
      <c r="J7" s="126"/>
      <c r="K7" s="122"/>
      <c r="L7" s="664" t="s">
        <v>173</v>
      </c>
      <c r="M7" s="666"/>
    </row>
    <row r="8" spans="1:13" s="131" customFormat="1" ht="16.5" thickBot="1" x14ac:dyDescent="0.25">
      <c r="A8" s="667"/>
      <c r="B8" s="668"/>
      <c r="C8" s="127"/>
      <c r="D8" s="669"/>
      <c r="E8" s="669"/>
      <c r="F8" s="128"/>
      <c r="G8" s="670"/>
      <c r="H8" s="671"/>
      <c r="I8" s="672"/>
      <c r="J8" s="129"/>
      <c r="K8" s="130"/>
      <c r="L8" s="670"/>
      <c r="M8" s="672"/>
    </row>
    <row r="9" spans="1:13" s="1" customFormat="1" ht="16.5" thickBot="1" x14ac:dyDescent="0.3">
      <c r="A9" s="132"/>
      <c r="B9" s="133"/>
      <c r="C9" s="648" t="s">
        <v>236</v>
      </c>
      <c r="D9" s="649"/>
      <c r="E9" s="649"/>
      <c r="F9" s="134"/>
      <c r="G9" s="135"/>
      <c r="H9" s="135"/>
      <c r="I9" s="135"/>
      <c r="J9" s="135"/>
      <c r="K9" s="136"/>
      <c r="L9" s="135"/>
      <c r="M9" s="135"/>
    </row>
    <row r="10" spans="1:13" ht="10.5" customHeight="1" x14ac:dyDescent="0.2">
      <c r="A10" s="650" t="s">
        <v>237</v>
      </c>
      <c r="B10" s="651"/>
      <c r="C10" s="651"/>
      <c r="D10" s="651"/>
      <c r="E10" s="651"/>
      <c r="F10" s="652"/>
      <c r="G10" s="651" t="s">
        <v>238</v>
      </c>
      <c r="H10" s="651"/>
      <c r="I10" s="651"/>
      <c r="J10" s="651"/>
      <c r="K10" s="651"/>
      <c r="L10" s="651"/>
      <c r="M10" s="652"/>
    </row>
    <row r="11" spans="1:13" s="12" customFormat="1" ht="12" customHeight="1" x14ac:dyDescent="0.2">
      <c r="A11" s="653"/>
      <c r="B11" s="654"/>
      <c r="C11" s="657" t="s">
        <v>19</v>
      </c>
      <c r="D11" s="639" t="s">
        <v>239</v>
      </c>
      <c r="E11" s="641" t="s">
        <v>78</v>
      </c>
      <c r="F11" s="643" t="s">
        <v>79</v>
      </c>
      <c r="G11" s="659"/>
      <c r="H11" s="654"/>
      <c r="I11" s="657" t="s">
        <v>19</v>
      </c>
      <c r="J11" s="657"/>
      <c r="K11" s="639" t="s">
        <v>239</v>
      </c>
      <c r="L11" s="641" t="s">
        <v>78</v>
      </c>
      <c r="M11" s="643" t="s">
        <v>79</v>
      </c>
    </row>
    <row r="12" spans="1:13" s="12" customFormat="1" ht="12" customHeight="1" thickBot="1" x14ac:dyDescent="0.25">
      <c r="A12" s="655"/>
      <c r="B12" s="656"/>
      <c r="C12" s="658"/>
      <c r="D12" s="640"/>
      <c r="E12" s="642"/>
      <c r="F12" s="644"/>
      <c r="G12" s="660"/>
      <c r="H12" s="656"/>
      <c r="I12" s="658"/>
      <c r="J12" s="658"/>
      <c r="K12" s="640"/>
      <c r="L12" s="642"/>
      <c r="M12" s="644"/>
    </row>
    <row r="13" spans="1:13" s="30" customFormat="1" ht="12.75" customHeight="1" x14ac:dyDescent="0.2">
      <c r="A13" s="645" t="s">
        <v>240</v>
      </c>
      <c r="B13" s="646"/>
      <c r="C13" s="647"/>
      <c r="D13" s="619"/>
      <c r="E13" s="620"/>
      <c r="F13" s="621"/>
      <c r="G13" s="137" t="s">
        <v>241</v>
      </c>
      <c r="H13" s="137"/>
      <c r="I13" s="615" t="s">
        <v>242</v>
      </c>
      <c r="J13" s="616"/>
      <c r="K13" s="634"/>
      <c r="L13" s="620"/>
      <c r="M13" s="621"/>
    </row>
    <row r="14" spans="1:13" s="30" customFormat="1" ht="12.75" customHeight="1" thickBot="1" x14ac:dyDescent="0.25">
      <c r="A14" s="627"/>
      <c r="B14" s="628"/>
      <c r="C14" s="629"/>
      <c r="D14" s="630"/>
      <c r="E14" s="630"/>
      <c r="F14" s="631"/>
      <c r="G14" s="636"/>
      <c r="H14" s="636"/>
      <c r="I14" s="637"/>
      <c r="J14" s="637"/>
      <c r="K14" s="637"/>
      <c r="L14" s="637"/>
      <c r="M14" s="638"/>
    </row>
    <row r="15" spans="1:13" s="30" customFormat="1" ht="12.75" customHeight="1" x14ac:dyDescent="0.2">
      <c r="A15" s="138" t="s">
        <v>243</v>
      </c>
      <c r="B15" s="198"/>
      <c r="C15" s="140" t="s">
        <v>217</v>
      </c>
      <c r="D15" s="199">
        <f>'Daily Sales Tally'!AH65</f>
        <v>0</v>
      </c>
      <c r="E15" s="141">
        <v>25</v>
      </c>
      <c r="F15" s="200">
        <f>D15*E15</f>
        <v>0</v>
      </c>
      <c r="G15" s="142" t="s">
        <v>244</v>
      </c>
      <c r="H15" s="143"/>
      <c r="I15" s="144" t="s">
        <v>245</v>
      </c>
      <c r="J15" s="144"/>
      <c r="K15" s="199">
        <f>'Daily Sales Tally'!AH82</f>
        <v>0</v>
      </c>
      <c r="L15" s="145">
        <v>400</v>
      </c>
      <c r="M15" s="146">
        <f>K15*L15</f>
        <v>0</v>
      </c>
    </row>
    <row r="16" spans="1:13" s="30" customFormat="1" ht="12.75" customHeight="1" thickBot="1" x14ac:dyDescent="0.25">
      <c r="A16" s="138" t="s">
        <v>244</v>
      </c>
      <c r="B16" s="198"/>
      <c r="C16" s="140" t="s">
        <v>218</v>
      </c>
      <c r="D16" s="199">
        <f>'Daily Sales Tally'!AH66</f>
        <v>0</v>
      </c>
      <c r="E16" s="141">
        <v>500</v>
      </c>
      <c r="F16" s="200">
        <f t="shared" ref="F16:F18" si="0">D16*E16</f>
        <v>0</v>
      </c>
      <c r="G16" s="147" t="s">
        <v>246</v>
      </c>
      <c r="H16" s="148"/>
      <c r="I16" s="149" t="s">
        <v>247</v>
      </c>
      <c r="J16" s="149"/>
      <c r="K16" s="199">
        <f>'Daily Sales Tally'!AH83</f>
        <v>0</v>
      </c>
      <c r="L16" s="150">
        <v>500</v>
      </c>
      <c r="M16" s="146">
        <f>K16*L16</f>
        <v>0</v>
      </c>
    </row>
    <row r="17" spans="1:13" s="30" customFormat="1" ht="12.75" customHeight="1" x14ac:dyDescent="0.2">
      <c r="A17" s="138" t="s">
        <v>248</v>
      </c>
      <c r="B17" s="198"/>
      <c r="C17" s="140" t="s">
        <v>219</v>
      </c>
      <c r="D17" s="199">
        <f>'Daily Sales Tally'!AH67</f>
        <v>0</v>
      </c>
      <c r="E17" s="141">
        <v>25</v>
      </c>
      <c r="F17" s="200">
        <f t="shared" si="0"/>
        <v>0</v>
      </c>
      <c r="G17" s="137" t="s">
        <v>249</v>
      </c>
      <c r="H17" s="137"/>
      <c r="I17" s="615" t="s">
        <v>250</v>
      </c>
      <c r="J17" s="616"/>
      <c r="K17" s="634"/>
      <c r="L17" s="620"/>
      <c r="M17" s="621"/>
    </row>
    <row r="18" spans="1:13" s="30" customFormat="1" ht="12.75" customHeight="1" thickBot="1" x14ac:dyDescent="0.25">
      <c r="A18" s="151" t="s">
        <v>246</v>
      </c>
      <c r="B18" s="201"/>
      <c r="C18" s="153" t="s">
        <v>220</v>
      </c>
      <c r="D18" s="199">
        <f>'Daily Sales Tally'!AH68</f>
        <v>0</v>
      </c>
      <c r="E18" s="154">
        <v>650</v>
      </c>
      <c r="F18" s="200">
        <f t="shared" si="0"/>
        <v>0</v>
      </c>
      <c r="G18" s="633"/>
      <c r="H18" s="633"/>
      <c r="I18" s="630"/>
      <c r="J18" s="630"/>
      <c r="K18" s="630"/>
      <c r="L18" s="630"/>
      <c r="M18" s="631"/>
    </row>
    <row r="19" spans="1:13" s="30" customFormat="1" ht="12.75" customHeight="1" x14ac:dyDescent="0.2">
      <c r="A19" s="155" t="s">
        <v>251</v>
      </c>
      <c r="B19" s="137"/>
      <c r="C19" s="156" t="s">
        <v>252</v>
      </c>
      <c r="D19" s="619"/>
      <c r="E19" s="620"/>
      <c r="F19" s="621"/>
      <c r="G19" s="157" t="s">
        <v>243</v>
      </c>
      <c r="H19" s="139"/>
      <c r="I19" s="140" t="s">
        <v>253</v>
      </c>
      <c r="J19" s="140"/>
      <c r="K19" s="158">
        <f>'Daily Sales Tally'!AH84</f>
        <v>0</v>
      </c>
      <c r="L19" s="159">
        <v>25</v>
      </c>
      <c r="M19" s="160">
        <f>K19*L19</f>
        <v>0</v>
      </c>
    </row>
    <row r="20" spans="1:13" s="30" customFormat="1" ht="12.75" customHeight="1" thickBot="1" x14ac:dyDescent="0.25">
      <c r="A20" s="627"/>
      <c r="B20" s="628"/>
      <c r="C20" s="629"/>
      <c r="D20" s="630"/>
      <c r="E20" s="630"/>
      <c r="F20" s="631"/>
      <c r="G20" s="161" t="s">
        <v>254</v>
      </c>
      <c r="H20" s="152"/>
      <c r="I20" s="153" t="s">
        <v>255</v>
      </c>
      <c r="J20" s="153"/>
      <c r="K20" s="158">
        <f>'Daily Sales Tally'!AH85</f>
        <v>0</v>
      </c>
      <c r="L20" s="162">
        <v>25</v>
      </c>
      <c r="M20" s="160">
        <f>K20*L20</f>
        <v>0</v>
      </c>
    </row>
    <row r="21" spans="1:13" s="30" customFormat="1" ht="12.75" customHeight="1" x14ac:dyDescent="0.2">
      <c r="A21" s="138" t="s">
        <v>244</v>
      </c>
      <c r="B21" s="198"/>
      <c r="C21" s="140" t="s">
        <v>222</v>
      </c>
      <c r="D21" s="199">
        <f>'Daily Sales Tally'!AH69</f>
        <v>0</v>
      </c>
      <c r="E21" s="141">
        <v>225</v>
      </c>
      <c r="F21" s="200">
        <f>D21*E21</f>
        <v>0</v>
      </c>
      <c r="G21" s="137" t="s">
        <v>256</v>
      </c>
      <c r="H21" s="137"/>
      <c r="I21" s="615" t="s">
        <v>250</v>
      </c>
      <c r="J21" s="616"/>
      <c r="K21" s="634"/>
      <c r="L21" s="620"/>
      <c r="M21" s="621"/>
    </row>
    <row r="22" spans="1:13" s="30" customFormat="1" ht="12.75" customHeight="1" thickBot="1" x14ac:dyDescent="0.25">
      <c r="A22" s="151" t="s">
        <v>246</v>
      </c>
      <c r="B22" s="201"/>
      <c r="C22" s="153" t="s">
        <v>223</v>
      </c>
      <c r="D22" s="199">
        <f>'Daily Sales Tally'!AH70</f>
        <v>0</v>
      </c>
      <c r="E22" s="163">
        <v>300</v>
      </c>
      <c r="F22" s="200">
        <f>D22*E22</f>
        <v>0</v>
      </c>
      <c r="G22" s="633"/>
      <c r="H22" s="633"/>
      <c r="I22" s="630"/>
      <c r="J22" s="630"/>
      <c r="K22" s="630"/>
      <c r="L22" s="630"/>
      <c r="M22" s="631"/>
    </row>
    <row r="23" spans="1:13" s="30" customFormat="1" ht="12.75" customHeight="1" x14ac:dyDescent="0.2">
      <c r="A23" s="155" t="s">
        <v>257</v>
      </c>
      <c r="B23" s="137"/>
      <c r="C23" s="156" t="s">
        <v>252</v>
      </c>
      <c r="D23" s="619"/>
      <c r="E23" s="620"/>
      <c r="F23" s="621"/>
      <c r="G23" s="157" t="s">
        <v>243</v>
      </c>
      <c r="H23" s="139"/>
      <c r="I23" s="164" t="s">
        <v>258</v>
      </c>
      <c r="J23" s="164"/>
      <c r="K23" s="158">
        <f>'Daily Sales Tally'!AH86</f>
        <v>0</v>
      </c>
      <c r="L23" s="159">
        <v>500</v>
      </c>
      <c r="M23" s="160">
        <f>K23*L23</f>
        <v>0</v>
      </c>
    </row>
    <row r="24" spans="1:13" s="30" customFormat="1" ht="12.75" customHeight="1" x14ac:dyDescent="0.2">
      <c r="A24" s="627"/>
      <c r="B24" s="628"/>
      <c r="C24" s="629"/>
      <c r="D24" s="630"/>
      <c r="E24" s="630"/>
      <c r="F24" s="631"/>
      <c r="G24" s="157" t="s">
        <v>244</v>
      </c>
      <c r="H24" s="139"/>
      <c r="I24" s="164" t="s">
        <v>259</v>
      </c>
      <c r="J24" s="164"/>
      <c r="K24" s="158">
        <f>'Daily Sales Tally'!AH87</f>
        <v>0</v>
      </c>
      <c r="L24" s="159">
        <v>1100</v>
      </c>
      <c r="M24" s="160">
        <f>K24*L24</f>
        <v>0</v>
      </c>
    </row>
    <row r="25" spans="1:13" s="30" customFormat="1" ht="12.75" customHeight="1" x14ac:dyDescent="0.2">
      <c r="A25" s="138" t="s">
        <v>244</v>
      </c>
      <c r="B25" s="198"/>
      <c r="C25" s="140" t="s">
        <v>260</v>
      </c>
      <c r="D25" s="199">
        <f>'Daily Sales Tally'!AH71</f>
        <v>0</v>
      </c>
      <c r="E25" s="141">
        <v>325</v>
      </c>
      <c r="F25" s="200">
        <f>D25*E25</f>
        <v>0</v>
      </c>
      <c r="G25" s="157" t="s">
        <v>254</v>
      </c>
      <c r="H25" s="165"/>
      <c r="I25" s="164" t="s">
        <v>261</v>
      </c>
      <c r="J25" s="164"/>
      <c r="K25" s="158">
        <f>'Daily Sales Tally'!AH88</f>
        <v>0</v>
      </c>
      <c r="L25" s="159">
        <v>500</v>
      </c>
      <c r="M25" s="160">
        <f>K25*L25</f>
        <v>0</v>
      </c>
    </row>
    <row r="26" spans="1:13" s="30" customFormat="1" ht="12.75" customHeight="1" thickBot="1" x14ac:dyDescent="0.25">
      <c r="A26" s="151" t="s">
        <v>246</v>
      </c>
      <c r="B26" s="201"/>
      <c r="C26" s="153" t="s">
        <v>262</v>
      </c>
      <c r="D26" s="199">
        <f>'Daily Sales Tally'!AH72</f>
        <v>0</v>
      </c>
      <c r="E26" s="154">
        <v>425</v>
      </c>
      <c r="F26" s="200">
        <f>D26*E26</f>
        <v>0</v>
      </c>
      <c r="G26" s="161" t="s">
        <v>246</v>
      </c>
      <c r="H26" s="166"/>
      <c r="I26" s="167" t="s">
        <v>263</v>
      </c>
      <c r="J26" s="167"/>
      <c r="K26" s="158">
        <f>'Daily Sales Tally'!AH89</f>
        <v>0</v>
      </c>
      <c r="L26" s="168">
        <v>1500</v>
      </c>
      <c r="M26" s="160">
        <f>K26*L26</f>
        <v>0</v>
      </c>
    </row>
    <row r="27" spans="1:13" s="30" customFormat="1" ht="12.75" customHeight="1" x14ac:dyDescent="0.2">
      <c r="A27" s="155" t="s">
        <v>264</v>
      </c>
      <c r="B27" s="137"/>
      <c r="C27" s="156" t="s">
        <v>250</v>
      </c>
      <c r="D27" s="619"/>
      <c r="E27" s="620"/>
      <c r="F27" s="621"/>
      <c r="G27" s="137" t="s">
        <v>265</v>
      </c>
      <c r="H27" s="137"/>
      <c r="I27" s="615" t="s">
        <v>250</v>
      </c>
      <c r="J27" s="616"/>
      <c r="K27" s="634"/>
      <c r="L27" s="620"/>
      <c r="M27" s="621"/>
    </row>
    <row r="28" spans="1:13" s="30" customFormat="1" ht="12.75" customHeight="1" x14ac:dyDescent="0.2">
      <c r="A28" s="627"/>
      <c r="B28" s="628"/>
      <c r="C28" s="629"/>
      <c r="D28" s="630"/>
      <c r="E28" s="630"/>
      <c r="F28" s="631"/>
      <c r="G28" s="633"/>
      <c r="H28" s="633"/>
      <c r="I28" s="630"/>
      <c r="J28" s="630"/>
      <c r="K28" s="630"/>
      <c r="L28" s="630"/>
      <c r="M28" s="631"/>
    </row>
    <row r="29" spans="1:13" s="30" customFormat="1" ht="12.75" customHeight="1" x14ac:dyDescent="0.2">
      <c r="A29" s="138" t="s">
        <v>244</v>
      </c>
      <c r="B29" s="198"/>
      <c r="C29" s="140" t="s">
        <v>266</v>
      </c>
      <c r="D29" s="199">
        <f>'Daily Sales Tally'!AH73</f>
        <v>0</v>
      </c>
      <c r="E29" s="141">
        <v>150</v>
      </c>
      <c r="F29" s="200">
        <f>D29*E29</f>
        <v>0</v>
      </c>
      <c r="G29" s="157" t="s">
        <v>244</v>
      </c>
      <c r="H29" s="165"/>
      <c r="I29" s="140" t="s">
        <v>267</v>
      </c>
      <c r="J29" s="140"/>
      <c r="K29" s="158">
        <f>'Daily Sales Tally'!AH90</f>
        <v>0</v>
      </c>
      <c r="L29" s="169">
        <v>425</v>
      </c>
      <c r="M29" s="160">
        <f>K29*L29</f>
        <v>0</v>
      </c>
    </row>
    <row r="30" spans="1:13" s="30" customFormat="1" ht="12.75" customHeight="1" thickBot="1" x14ac:dyDescent="0.25">
      <c r="A30" s="151" t="s">
        <v>246</v>
      </c>
      <c r="B30" s="201"/>
      <c r="C30" s="153" t="s">
        <v>268</v>
      </c>
      <c r="D30" s="199">
        <f>'Daily Sales Tally'!AH74</f>
        <v>0</v>
      </c>
      <c r="E30" s="154">
        <v>200</v>
      </c>
      <c r="F30" s="200">
        <f>D30*E30</f>
        <v>0</v>
      </c>
      <c r="G30" s="157" t="s">
        <v>254</v>
      </c>
      <c r="H30" s="165"/>
      <c r="I30" s="140" t="s">
        <v>269</v>
      </c>
      <c r="J30" s="140"/>
      <c r="K30" s="158">
        <f>'Daily Sales Tally'!AH91</f>
        <v>0</v>
      </c>
      <c r="L30" s="170" t="s">
        <v>270</v>
      </c>
      <c r="M30" s="171"/>
    </row>
    <row r="31" spans="1:13" s="30" customFormat="1" ht="12.75" customHeight="1" thickBot="1" x14ac:dyDescent="0.25">
      <c r="A31" s="155" t="s">
        <v>271</v>
      </c>
      <c r="B31" s="137"/>
      <c r="C31" s="156" t="s">
        <v>250</v>
      </c>
      <c r="D31" s="619"/>
      <c r="E31" s="620"/>
      <c r="F31" s="621"/>
      <c r="G31" s="161" t="s">
        <v>246</v>
      </c>
      <c r="H31" s="152"/>
      <c r="I31" s="153" t="s">
        <v>272</v>
      </c>
      <c r="J31" s="153"/>
      <c r="K31" s="158">
        <f>'Daily Sales Tally'!AH92</f>
        <v>0</v>
      </c>
      <c r="L31" s="162">
        <v>550</v>
      </c>
      <c r="M31" s="172">
        <f>K31*L31</f>
        <v>0</v>
      </c>
    </row>
    <row r="32" spans="1:13" s="30" customFormat="1" ht="12.75" customHeight="1" x14ac:dyDescent="0.2">
      <c r="A32" s="632"/>
      <c r="B32" s="633"/>
      <c r="C32" s="630"/>
      <c r="D32" s="630"/>
      <c r="E32" s="630"/>
      <c r="F32" s="631"/>
      <c r="G32" s="137" t="s">
        <v>273</v>
      </c>
      <c r="H32" s="137"/>
      <c r="I32" s="615" t="s">
        <v>250</v>
      </c>
      <c r="J32" s="616"/>
      <c r="K32" s="634"/>
      <c r="L32" s="620"/>
      <c r="M32" s="621"/>
    </row>
    <row r="33" spans="1:13" s="30" customFormat="1" ht="12.75" customHeight="1" x14ac:dyDescent="0.2">
      <c r="A33" s="138" t="s">
        <v>244</v>
      </c>
      <c r="B33" s="198"/>
      <c r="C33" s="140" t="s">
        <v>274</v>
      </c>
      <c r="D33" s="158">
        <f>'Daily Sales Tally'!AH75</f>
        <v>0</v>
      </c>
      <c r="E33" s="169">
        <v>300</v>
      </c>
      <c r="F33" s="200">
        <f>D33*E33</f>
        <v>0</v>
      </c>
      <c r="G33" s="633"/>
      <c r="H33" s="633"/>
      <c r="I33" s="630"/>
      <c r="J33" s="630"/>
      <c r="K33" s="630"/>
      <c r="L33" s="630"/>
      <c r="M33" s="631"/>
    </row>
    <row r="34" spans="1:13" s="30" customFormat="1" ht="12.75" customHeight="1" thickBot="1" x14ac:dyDescent="0.25">
      <c r="A34" s="151" t="s">
        <v>246</v>
      </c>
      <c r="B34" s="201"/>
      <c r="C34" s="153" t="s">
        <v>275</v>
      </c>
      <c r="D34" s="199">
        <f>'Daily Sales Tally'!AH76</f>
        <v>0</v>
      </c>
      <c r="E34" s="173">
        <v>400</v>
      </c>
      <c r="F34" s="200">
        <f>D34*E34</f>
        <v>0</v>
      </c>
      <c r="G34" s="157" t="s">
        <v>244</v>
      </c>
      <c r="H34" s="165"/>
      <c r="I34" s="164" t="s">
        <v>276</v>
      </c>
      <c r="J34" s="164"/>
      <c r="K34" s="158">
        <f>'Daily Sales Tally'!AH93</f>
        <v>0</v>
      </c>
      <c r="L34" s="169">
        <v>30</v>
      </c>
      <c r="M34" s="160">
        <f>K34*L34</f>
        <v>0</v>
      </c>
    </row>
    <row r="35" spans="1:13" s="30" customFormat="1" ht="12.75" customHeight="1" thickBot="1" x14ac:dyDescent="0.25">
      <c r="A35" s="155" t="s">
        <v>277</v>
      </c>
      <c r="B35" s="137"/>
      <c r="C35" s="156" t="s">
        <v>250</v>
      </c>
      <c r="D35" s="619"/>
      <c r="E35" s="620"/>
      <c r="F35" s="621"/>
      <c r="G35" s="161" t="s">
        <v>246</v>
      </c>
      <c r="H35" s="152"/>
      <c r="I35" s="167" t="s">
        <v>278</v>
      </c>
      <c r="J35" s="167"/>
      <c r="K35" s="158">
        <f>'Daily Sales Tally'!AH94</f>
        <v>0</v>
      </c>
      <c r="L35" s="162">
        <v>50</v>
      </c>
      <c r="M35" s="160">
        <f>K35*L35</f>
        <v>0</v>
      </c>
    </row>
    <row r="36" spans="1:13" s="30" customFormat="1" ht="12.75" customHeight="1" x14ac:dyDescent="0.2">
      <c r="A36" s="635"/>
      <c r="B36" s="629"/>
      <c r="C36" s="629"/>
      <c r="D36" s="630"/>
      <c r="E36" s="630"/>
      <c r="F36" s="631"/>
      <c r="G36" s="137" t="s">
        <v>279</v>
      </c>
      <c r="H36" s="137"/>
      <c r="I36" s="615" t="s">
        <v>250</v>
      </c>
      <c r="J36" s="616"/>
      <c r="K36" s="634"/>
      <c r="L36" s="620"/>
      <c r="M36" s="621"/>
    </row>
    <row r="37" spans="1:13" s="30" customFormat="1" ht="12.75" customHeight="1" x14ac:dyDescent="0.2">
      <c r="A37" s="138" t="s">
        <v>244</v>
      </c>
      <c r="B37" s="198"/>
      <c r="C37" s="140" t="s">
        <v>280</v>
      </c>
      <c r="D37" s="199">
        <f>'Daily Sales Tally'!AH77</f>
        <v>0</v>
      </c>
      <c r="E37" s="174">
        <v>300</v>
      </c>
      <c r="F37" s="200">
        <f>D37*E37</f>
        <v>0</v>
      </c>
      <c r="G37" s="157" t="s">
        <v>244</v>
      </c>
      <c r="H37" s="139"/>
      <c r="I37" s="164" t="s">
        <v>281</v>
      </c>
      <c r="J37" s="164"/>
      <c r="K37" s="158">
        <f>'Daily Sales Tally'!AH95</f>
        <v>0</v>
      </c>
      <c r="L37" s="169">
        <v>175</v>
      </c>
      <c r="M37" s="160">
        <f>K37*L37</f>
        <v>0</v>
      </c>
    </row>
    <row r="38" spans="1:13" s="30" customFormat="1" ht="12.75" customHeight="1" thickBot="1" x14ac:dyDescent="0.25">
      <c r="A38" s="138" t="s">
        <v>248</v>
      </c>
      <c r="B38" s="198"/>
      <c r="C38" s="140" t="s">
        <v>282</v>
      </c>
      <c r="D38" s="199">
        <f>'Daily Sales Tally'!AH78</f>
        <v>0</v>
      </c>
      <c r="E38" s="175" t="s">
        <v>270</v>
      </c>
      <c r="F38" s="202"/>
      <c r="G38" s="161" t="s">
        <v>246</v>
      </c>
      <c r="H38" s="166"/>
      <c r="I38" s="167" t="s">
        <v>283</v>
      </c>
      <c r="J38" s="167"/>
      <c r="K38" s="158">
        <f>'Daily Sales Tally'!AH96</f>
        <v>0</v>
      </c>
      <c r="L38" s="162">
        <v>250</v>
      </c>
      <c r="M38" s="160">
        <f>K38*L38</f>
        <v>0</v>
      </c>
    </row>
    <row r="39" spans="1:13" s="30" customFormat="1" ht="12.75" customHeight="1" thickBot="1" x14ac:dyDescent="0.25">
      <c r="A39" s="151" t="s">
        <v>246</v>
      </c>
      <c r="B39" s="201"/>
      <c r="C39" s="153" t="s">
        <v>284</v>
      </c>
      <c r="D39" s="199">
        <f>'Daily Sales Tally'!AH79</f>
        <v>0</v>
      </c>
      <c r="E39" s="163">
        <v>400</v>
      </c>
      <c r="F39" s="203">
        <f>D39*E39</f>
        <v>0</v>
      </c>
      <c r="G39" s="137" t="s">
        <v>285</v>
      </c>
      <c r="H39" s="137"/>
      <c r="I39" s="615" t="s">
        <v>250</v>
      </c>
      <c r="J39" s="616"/>
      <c r="K39" s="617"/>
      <c r="L39" s="617"/>
      <c r="M39" s="618"/>
    </row>
    <row r="40" spans="1:13" s="30" customFormat="1" ht="12.75" customHeight="1" x14ac:dyDescent="0.2">
      <c r="A40" s="155" t="s">
        <v>286</v>
      </c>
      <c r="B40" s="137"/>
      <c r="C40" s="156" t="s">
        <v>250</v>
      </c>
      <c r="D40" s="619"/>
      <c r="E40" s="620"/>
      <c r="F40" s="621"/>
      <c r="G40" s="176"/>
      <c r="H40" s="622" t="s">
        <v>287</v>
      </c>
      <c r="I40" s="623"/>
      <c r="J40" s="624"/>
      <c r="K40" s="177" t="s">
        <v>288</v>
      </c>
      <c r="L40" s="625"/>
      <c r="M40" s="626"/>
    </row>
    <row r="41" spans="1:13" s="30" customFormat="1" ht="12.75" customHeight="1" x14ac:dyDescent="0.2">
      <c r="A41" s="627"/>
      <c r="B41" s="628"/>
      <c r="C41" s="629"/>
      <c r="D41" s="630"/>
      <c r="E41" s="630"/>
      <c r="F41" s="631"/>
      <c r="G41" s="178"/>
      <c r="H41" s="598"/>
      <c r="I41" s="599"/>
      <c r="J41" s="600"/>
      <c r="K41" s="179">
        <f>'Daily Sales Tally'!AH98</f>
        <v>0</v>
      </c>
      <c r="L41" s="180">
        <v>5</v>
      </c>
      <c r="M41" s="160">
        <f>K41*L41</f>
        <v>0</v>
      </c>
    </row>
    <row r="42" spans="1:13" s="30" customFormat="1" ht="12.75" customHeight="1" x14ac:dyDescent="0.2">
      <c r="A42" s="138" t="s">
        <v>244</v>
      </c>
      <c r="B42" s="198"/>
      <c r="C42" s="140" t="s">
        <v>289</v>
      </c>
      <c r="D42" s="199">
        <f>'Daily Sales Tally'!AH80</f>
        <v>0</v>
      </c>
      <c r="E42" s="141">
        <v>450</v>
      </c>
      <c r="F42" s="200">
        <f>D42*E42</f>
        <v>0</v>
      </c>
      <c r="G42" s="178"/>
      <c r="H42" s="598"/>
      <c r="I42" s="599"/>
      <c r="J42" s="600"/>
      <c r="K42" s="179">
        <f>'Daily Sales Tally'!AH99</f>
        <v>0</v>
      </c>
      <c r="L42" s="180">
        <v>5</v>
      </c>
      <c r="M42" s="160">
        <f>K42*L42</f>
        <v>0</v>
      </c>
    </row>
    <row r="43" spans="1:13" s="30" customFormat="1" ht="12.75" customHeight="1" thickBot="1" x14ac:dyDescent="0.25">
      <c r="A43" s="151" t="s">
        <v>246</v>
      </c>
      <c r="B43" s="201"/>
      <c r="C43" s="153" t="s">
        <v>290</v>
      </c>
      <c r="D43" s="199">
        <f>'Daily Sales Tally'!AH81</f>
        <v>0</v>
      </c>
      <c r="E43" s="154">
        <v>650</v>
      </c>
      <c r="F43" s="200">
        <f>D43*E43</f>
        <v>0</v>
      </c>
      <c r="G43" s="181"/>
      <c r="H43" s="601"/>
      <c r="I43" s="602"/>
      <c r="J43" s="603"/>
      <c r="K43" s="179">
        <f>'Daily Sales Tally'!AH100</f>
        <v>0</v>
      </c>
      <c r="L43" s="182">
        <v>5</v>
      </c>
      <c r="M43" s="160">
        <f>K43*L43</f>
        <v>0</v>
      </c>
    </row>
    <row r="44" spans="1:13" s="12" customFormat="1" ht="12.75" customHeight="1" thickBot="1" x14ac:dyDescent="0.25">
      <c r="A44" s="604" t="s">
        <v>291</v>
      </c>
      <c r="B44" s="605"/>
      <c r="C44" s="606"/>
      <c r="D44" s="204">
        <f>SUM(D15:D18,D21:D22,D25:D26,D29:D30,D33:D34,D37:D39,D42:D43)</f>
        <v>0</v>
      </c>
      <c r="E44" s="183"/>
      <c r="F44" s="205">
        <f>SUM(F15:F18,F21:F22,F25:F26,F29:F30,F33:F34,F37:F39,F42:F43)</f>
        <v>0</v>
      </c>
      <c r="G44" s="607" t="s">
        <v>292</v>
      </c>
      <c r="H44" s="607"/>
      <c r="I44" s="607"/>
      <c r="J44" s="608"/>
      <c r="K44" s="184">
        <f>SUM(K15:K16,K19:K20,K23:K26,K29:K31,K34:K35,K37:K38,K41:K43)</f>
        <v>0</v>
      </c>
      <c r="L44" s="185" t="s">
        <v>293</v>
      </c>
      <c r="M44" s="186">
        <f>SUM(M15:M16,M19:M20,M23:M26,M29,M31,M34:M35,M37:M38,M41:M43)</f>
        <v>0</v>
      </c>
    </row>
    <row r="45" spans="1:13" s="12" customFormat="1" ht="12.75" customHeight="1" thickBot="1" x14ac:dyDescent="0.25">
      <c r="A45" s="609" t="s">
        <v>196</v>
      </c>
      <c r="B45" s="610"/>
      <c r="C45" s="611">
        <f ca="1">TODAY()</f>
        <v>42361</v>
      </c>
      <c r="D45" s="612"/>
      <c r="E45" s="187" t="s">
        <v>294</v>
      </c>
      <c r="F45" s="197"/>
      <c r="G45" s="613" t="s">
        <v>291</v>
      </c>
      <c r="H45" s="613"/>
      <c r="I45" s="613"/>
      <c r="J45" s="614"/>
      <c r="K45" s="188">
        <f>D44</f>
        <v>0</v>
      </c>
      <c r="L45" s="189" t="s">
        <v>295</v>
      </c>
      <c r="M45" s="190">
        <f>F44</f>
        <v>0</v>
      </c>
    </row>
    <row r="46" spans="1:13" s="30" customFormat="1" ht="13.5" customHeight="1" thickBot="1" x14ac:dyDescent="0.25">
      <c r="A46" s="555" t="s">
        <v>199</v>
      </c>
      <c r="B46" s="556"/>
      <c r="C46" s="582"/>
      <c r="D46" s="583"/>
      <c r="E46" s="583"/>
      <c r="F46" s="586" t="s">
        <v>200</v>
      </c>
      <c r="G46" s="588" t="s">
        <v>296</v>
      </c>
      <c r="H46" s="588"/>
      <c r="I46" s="588"/>
      <c r="J46" s="589"/>
      <c r="K46" s="191">
        <f>SUM(K44:K45)</f>
        <v>0</v>
      </c>
      <c r="L46" s="192"/>
      <c r="M46" s="193" t="s">
        <v>297</v>
      </c>
    </row>
    <row r="47" spans="1:13" s="30" customFormat="1" ht="10.5" customHeight="1" x14ac:dyDescent="0.2">
      <c r="A47" s="557"/>
      <c r="B47" s="558"/>
      <c r="C47" s="584"/>
      <c r="D47" s="585"/>
      <c r="E47" s="585"/>
      <c r="F47" s="587"/>
      <c r="G47" s="590" t="s">
        <v>198</v>
      </c>
      <c r="H47" s="591"/>
      <c r="I47" s="591"/>
      <c r="J47" s="591"/>
      <c r="K47" s="594">
        <f>SUM(M44:M45)</f>
        <v>0</v>
      </c>
      <c r="L47" s="595"/>
      <c r="M47" s="553"/>
    </row>
    <row r="48" spans="1:13" s="30" customFormat="1" ht="12" customHeight="1" x14ac:dyDescent="0.2">
      <c r="A48" s="555" t="s">
        <v>202</v>
      </c>
      <c r="B48" s="556"/>
      <c r="C48" s="559"/>
      <c r="D48" s="560"/>
      <c r="E48" s="560"/>
      <c r="F48" s="561"/>
      <c r="G48" s="592"/>
      <c r="H48" s="593"/>
      <c r="I48" s="593"/>
      <c r="J48" s="593"/>
      <c r="K48" s="596"/>
      <c r="L48" s="597"/>
      <c r="M48" s="554"/>
    </row>
    <row r="49" spans="1:14" s="30" customFormat="1" ht="12" customHeight="1" x14ac:dyDescent="0.2">
      <c r="A49" s="557"/>
      <c r="B49" s="558"/>
      <c r="C49" s="562"/>
      <c r="D49" s="563"/>
      <c r="E49" s="563"/>
      <c r="F49" s="564"/>
      <c r="G49" s="529" t="s">
        <v>298</v>
      </c>
      <c r="H49" s="530"/>
      <c r="I49" s="530"/>
      <c r="J49" s="530"/>
      <c r="K49" s="565">
        <f>-K47*0.05</f>
        <v>0</v>
      </c>
      <c r="L49" s="565"/>
      <c r="M49" s="566"/>
    </row>
    <row r="50" spans="1:14" s="30" customFormat="1" ht="12" customHeight="1" x14ac:dyDescent="0.2">
      <c r="A50" s="519" t="s">
        <v>86</v>
      </c>
      <c r="B50" s="520"/>
      <c r="C50" s="569"/>
      <c r="D50" s="570"/>
      <c r="E50" s="570"/>
      <c r="F50" s="571"/>
      <c r="G50" s="529"/>
      <c r="H50" s="530"/>
      <c r="I50" s="530"/>
      <c r="J50" s="530"/>
      <c r="K50" s="565"/>
      <c r="L50" s="565"/>
      <c r="M50" s="566"/>
    </row>
    <row r="51" spans="1:14" s="30" customFormat="1" ht="12" customHeight="1" x14ac:dyDescent="0.2">
      <c r="A51" s="567"/>
      <c r="B51" s="568"/>
      <c r="C51" s="572"/>
      <c r="D51" s="573"/>
      <c r="E51" s="573"/>
      <c r="F51" s="574"/>
      <c r="G51" s="575" t="s">
        <v>299</v>
      </c>
      <c r="H51" s="576"/>
      <c r="I51" s="576"/>
      <c r="J51" s="577"/>
      <c r="K51" s="581"/>
      <c r="L51" s="581"/>
      <c r="M51" s="518"/>
      <c r="N51" s="5"/>
    </row>
    <row r="52" spans="1:14" s="30" customFormat="1" ht="12" customHeight="1" x14ac:dyDescent="0.2">
      <c r="A52" s="519" t="s">
        <v>300</v>
      </c>
      <c r="B52" s="520"/>
      <c r="C52" s="523"/>
      <c r="D52" s="524"/>
      <c r="E52" s="524"/>
      <c r="F52" s="525"/>
      <c r="G52" s="578"/>
      <c r="H52" s="579"/>
      <c r="I52" s="579"/>
      <c r="J52" s="580"/>
      <c r="K52" s="581"/>
      <c r="L52" s="581"/>
      <c r="M52" s="518"/>
    </row>
    <row r="53" spans="1:14" s="30" customFormat="1" ht="12" customHeight="1" x14ac:dyDescent="0.2">
      <c r="A53" s="521"/>
      <c r="B53" s="522"/>
      <c r="C53" s="526"/>
      <c r="D53" s="527"/>
      <c r="E53" s="527"/>
      <c r="F53" s="528"/>
      <c r="G53" s="529" t="s">
        <v>301</v>
      </c>
      <c r="H53" s="530"/>
      <c r="I53" s="530"/>
      <c r="J53" s="530"/>
      <c r="K53" s="533">
        <f>K47+K49+-K51</f>
        <v>0</v>
      </c>
      <c r="L53" s="534"/>
      <c r="M53" s="537"/>
    </row>
    <row r="54" spans="1:14" s="30" customFormat="1" ht="12" customHeight="1" x14ac:dyDescent="0.2">
      <c r="A54" s="539" t="s">
        <v>325</v>
      </c>
      <c r="B54" s="540"/>
      <c r="C54" s="540"/>
      <c r="D54" s="540"/>
      <c r="E54" s="540"/>
      <c r="F54" s="541"/>
      <c r="G54" s="531"/>
      <c r="H54" s="532"/>
      <c r="I54" s="532"/>
      <c r="J54" s="532"/>
      <c r="K54" s="535"/>
      <c r="L54" s="536"/>
      <c r="M54" s="538"/>
    </row>
    <row r="55" spans="1:14" s="30" customFormat="1" ht="12" customHeight="1" x14ac:dyDescent="0.2">
      <c r="A55" s="542"/>
      <c r="B55" s="543"/>
      <c r="C55" s="543"/>
      <c r="D55" s="543"/>
      <c r="E55" s="543"/>
      <c r="F55" s="544"/>
      <c r="G55" s="529" t="s">
        <v>302</v>
      </c>
      <c r="H55" s="530"/>
      <c r="I55" s="530"/>
      <c r="J55" s="530"/>
      <c r="K55" s="548"/>
      <c r="L55" s="549"/>
      <c r="M55" s="516"/>
    </row>
    <row r="56" spans="1:14" s="30" customFormat="1" ht="12" customHeight="1" x14ac:dyDescent="0.2">
      <c r="A56" s="542"/>
      <c r="B56" s="543"/>
      <c r="C56" s="543"/>
      <c r="D56" s="543"/>
      <c r="E56" s="543"/>
      <c r="F56" s="544"/>
      <c r="G56" s="529"/>
      <c r="H56" s="530"/>
      <c r="I56" s="530"/>
      <c r="J56" s="530"/>
      <c r="K56" s="550"/>
      <c r="L56" s="551"/>
      <c r="M56" s="552"/>
    </row>
    <row r="57" spans="1:14" ht="12" customHeight="1" x14ac:dyDescent="0.2">
      <c r="A57" s="542"/>
      <c r="B57" s="543"/>
      <c r="C57" s="543"/>
      <c r="D57" s="543"/>
      <c r="E57" s="543"/>
      <c r="F57" s="544"/>
      <c r="G57" s="506" t="s">
        <v>210</v>
      </c>
      <c r="H57" s="507"/>
      <c r="I57" s="507"/>
      <c r="J57" s="508"/>
      <c r="K57" s="512">
        <f>K53+K55</f>
        <v>0</v>
      </c>
      <c r="L57" s="513"/>
      <c r="M57" s="516"/>
    </row>
    <row r="58" spans="1:14" ht="12" customHeight="1" thickBot="1" x14ac:dyDescent="0.25">
      <c r="A58" s="545"/>
      <c r="B58" s="546"/>
      <c r="C58" s="546"/>
      <c r="D58" s="546"/>
      <c r="E58" s="546"/>
      <c r="F58" s="547"/>
      <c r="G58" s="509"/>
      <c r="H58" s="510"/>
      <c r="I58" s="510"/>
      <c r="J58" s="511"/>
      <c r="K58" s="514"/>
      <c r="L58" s="515"/>
      <c r="M58" s="517"/>
    </row>
    <row r="59" spans="1:14" x14ac:dyDescent="0.2">
      <c r="A59" s="104"/>
      <c r="B59" s="104"/>
      <c r="C59" s="104"/>
      <c r="D59" s="194"/>
      <c r="E59" s="104"/>
      <c r="F59" s="194"/>
      <c r="G59" s="104"/>
      <c r="H59" s="104"/>
      <c r="I59" s="104"/>
      <c r="J59" s="104"/>
      <c r="K59" s="104"/>
      <c r="L59" s="104"/>
      <c r="M59" s="104"/>
    </row>
    <row r="60" spans="1:14" x14ac:dyDescent="0.2">
      <c r="A60" s="104"/>
      <c r="B60" s="104"/>
      <c r="C60" s="104"/>
      <c r="D60" s="194"/>
      <c r="E60" s="104"/>
      <c r="F60" s="194"/>
      <c r="G60" s="104"/>
      <c r="H60" s="104"/>
      <c r="I60" s="104"/>
      <c r="J60" s="104"/>
      <c r="K60" s="104"/>
      <c r="L60" s="104"/>
      <c r="M60" s="104"/>
    </row>
    <row r="61" spans="1:14" x14ac:dyDescent="0.2">
      <c r="A61" s="104"/>
      <c r="B61" s="104"/>
      <c r="C61" s="104"/>
      <c r="D61" s="194"/>
      <c r="E61" s="104"/>
      <c r="F61" s="194"/>
      <c r="G61" s="104"/>
      <c r="H61" s="104"/>
      <c r="I61" s="104"/>
      <c r="J61" s="104"/>
      <c r="K61" s="104"/>
      <c r="L61" s="104"/>
      <c r="M61" s="104"/>
    </row>
    <row r="62" spans="1:14" x14ac:dyDescent="0.2">
      <c r="A62" s="104"/>
      <c r="B62" s="104"/>
      <c r="C62" s="104"/>
      <c r="D62" s="194"/>
      <c r="E62" s="104"/>
      <c r="F62" s="194"/>
      <c r="G62" s="104"/>
      <c r="H62" s="104"/>
      <c r="I62" s="104"/>
      <c r="J62" s="104"/>
      <c r="K62" s="104"/>
      <c r="L62" s="104"/>
      <c r="M62" s="104"/>
    </row>
    <row r="63" spans="1:14" x14ac:dyDescent="0.2">
      <c r="A63" s="104"/>
      <c r="B63" s="104"/>
      <c r="C63" s="104"/>
      <c r="D63" s="194"/>
      <c r="E63" s="104"/>
      <c r="F63" s="194"/>
      <c r="G63" s="104"/>
      <c r="H63" s="104"/>
      <c r="I63" s="104"/>
      <c r="J63" s="104"/>
      <c r="K63" s="104"/>
      <c r="L63" s="104"/>
      <c r="M63" s="104"/>
    </row>
    <row r="64" spans="1:14" x14ac:dyDescent="0.2">
      <c r="A64" s="104"/>
      <c r="B64" s="104"/>
      <c r="C64" s="104"/>
      <c r="D64" s="194"/>
      <c r="E64" s="104"/>
      <c r="F64" s="194"/>
      <c r="G64" s="104"/>
      <c r="H64" s="104"/>
      <c r="I64" s="104"/>
      <c r="J64" s="104"/>
      <c r="K64" s="104"/>
      <c r="L64" s="104"/>
      <c r="M64" s="104"/>
    </row>
    <row r="65" spans="1:13" x14ac:dyDescent="0.2">
      <c r="A65" s="104"/>
      <c r="B65" s="104"/>
      <c r="C65" s="104"/>
      <c r="D65" s="194"/>
      <c r="E65" s="104"/>
      <c r="F65" s="194"/>
      <c r="G65" s="104"/>
      <c r="H65" s="104"/>
      <c r="I65" s="104"/>
      <c r="J65" s="104"/>
      <c r="K65" s="104"/>
      <c r="L65" s="104"/>
      <c r="M65" s="104"/>
    </row>
    <row r="66" spans="1:13" x14ac:dyDescent="0.2">
      <c r="A66" s="104"/>
      <c r="B66" s="104"/>
      <c r="C66" s="104"/>
      <c r="D66" s="194"/>
      <c r="E66" s="104"/>
      <c r="F66" s="194"/>
      <c r="G66" s="104"/>
      <c r="H66" s="104"/>
      <c r="I66" s="104"/>
      <c r="J66" s="104"/>
      <c r="K66" s="104"/>
      <c r="L66" s="104"/>
      <c r="M66" s="104"/>
    </row>
    <row r="67" spans="1:13" x14ac:dyDescent="0.2">
      <c r="A67" s="104"/>
      <c r="B67" s="104"/>
      <c r="C67" s="104"/>
      <c r="D67" s="194"/>
      <c r="E67" s="104"/>
      <c r="F67" s="194"/>
      <c r="G67" s="104"/>
      <c r="H67" s="104"/>
      <c r="I67" s="104"/>
      <c r="J67" s="104"/>
      <c r="K67" s="104"/>
      <c r="L67" s="104"/>
      <c r="M67" s="104"/>
    </row>
    <row r="68" spans="1:13" x14ac:dyDescent="0.2">
      <c r="A68" s="104"/>
      <c r="B68" s="104"/>
      <c r="C68" s="104"/>
      <c r="D68" s="194"/>
      <c r="E68" s="104"/>
      <c r="F68" s="194"/>
      <c r="G68" s="104"/>
      <c r="H68" s="104"/>
      <c r="I68" s="104"/>
      <c r="J68" s="104"/>
      <c r="K68" s="104"/>
      <c r="L68" s="104"/>
      <c r="M68" s="104"/>
    </row>
    <row r="69" spans="1:13" x14ac:dyDescent="0.2">
      <c r="A69" s="1"/>
      <c r="B69" s="1"/>
      <c r="C69" s="1"/>
      <c r="D69" s="195"/>
      <c r="E69" s="1"/>
      <c r="F69" s="195"/>
      <c r="G69" s="104"/>
      <c r="H69" s="104"/>
      <c r="I69" s="104"/>
      <c r="J69" s="104"/>
      <c r="K69" s="104"/>
      <c r="L69" s="104"/>
      <c r="M69" s="104"/>
    </row>
    <row r="70" spans="1:13" x14ac:dyDescent="0.2">
      <c r="A70" s="1"/>
      <c r="B70" s="1"/>
      <c r="C70" s="1"/>
      <c r="D70" s="195"/>
      <c r="E70" s="1"/>
      <c r="F70" s="195"/>
      <c r="G70" s="104"/>
      <c r="H70" s="104"/>
      <c r="I70" s="104"/>
      <c r="J70" s="104"/>
      <c r="K70" s="104"/>
      <c r="L70" s="104"/>
      <c r="M70" s="104"/>
    </row>
    <row r="71" spans="1:13" x14ac:dyDescent="0.2">
      <c r="A71" s="1"/>
      <c r="B71" s="1"/>
      <c r="C71" s="1"/>
      <c r="D71" s="195"/>
      <c r="E71" s="1"/>
      <c r="F71" s="195"/>
      <c r="G71" s="104"/>
      <c r="H71" s="104"/>
      <c r="I71" s="104"/>
      <c r="J71" s="104"/>
      <c r="K71" s="104"/>
      <c r="L71" s="104"/>
      <c r="M71" s="104"/>
    </row>
    <row r="72" spans="1:13" x14ac:dyDescent="0.2">
      <c r="A72" s="1"/>
      <c r="B72" s="1"/>
      <c r="C72" s="1"/>
      <c r="D72" s="195"/>
      <c r="E72" s="1"/>
      <c r="F72" s="195"/>
      <c r="G72" s="104"/>
      <c r="H72" s="104"/>
      <c r="I72" s="104"/>
      <c r="J72" s="104"/>
      <c r="K72" s="104"/>
      <c r="L72" s="104"/>
      <c r="M72" s="104"/>
    </row>
    <row r="73" spans="1:13" x14ac:dyDescent="0.2">
      <c r="A73" s="1"/>
      <c r="B73" s="1"/>
      <c r="C73" s="1"/>
      <c r="D73" s="195"/>
      <c r="E73" s="1"/>
      <c r="F73" s="195"/>
      <c r="G73" s="1"/>
      <c r="H73" s="1"/>
      <c r="I73" s="1"/>
      <c r="J73" s="1"/>
      <c r="K73" s="1"/>
      <c r="L73" s="28"/>
      <c r="M73" s="1"/>
    </row>
    <row r="74" spans="1:13" x14ac:dyDescent="0.2">
      <c r="A74" s="1"/>
      <c r="B74" s="1"/>
      <c r="C74" s="1"/>
      <c r="D74" s="195"/>
      <c r="E74" s="1"/>
      <c r="F74" s="195"/>
      <c r="G74" s="1"/>
      <c r="H74" s="1"/>
      <c r="I74" s="1"/>
      <c r="J74" s="1"/>
      <c r="K74" s="1"/>
      <c r="L74" s="28"/>
      <c r="M74" s="1"/>
    </row>
    <row r="75" spans="1:13" x14ac:dyDescent="0.2">
      <c r="A75" s="1"/>
      <c r="B75" s="1"/>
      <c r="C75" s="1"/>
      <c r="D75" s="195"/>
      <c r="E75" s="1"/>
      <c r="F75" s="195"/>
      <c r="G75" s="1"/>
      <c r="H75" s="1"/>
      <c r="I75" s="1"/>
      <c r="J75" s="1"/>
      <c r="K75" s="1"/>
      <c r="L75" s="28"/>
      <c r="M75" s="1"/>
    </row>
    <row r="76" spans="1:13" x14ac:dyDescent="0.2">
      <c r="A76" s="1"/>
      <c r="B76" s="1"/>
      <c r="C76" s="1"/>
      <c r="D76" s="195"/>
      <c r="E76" s="1"/>
      <c r="F76" s="195"/>
      <c r="G76" s="1"/>
      <c r="H76" s="1"/>
      <c r="I76" s="1"/>
      <c r="J76" s="1"/>
      <c r="K76" s="1"/>
      <c r="L76" s="28"/>
      <c r="M76" s="1"/>
    </row>
    <row r="77" spans="1:13" x14ac:dyDescent="0.2">
      <c r="A77" s="1"/>
      <c r="B77" s="1"/>
      <c r="C77" s="1"/>
      <c r="D77" s="195"/>
      <c r="E77" s="1"/>
      <c r="F77" s="195"/>
      <c r="G77" s="1"/>
      <c r="H77" s="1"/>
      <c r="I77" s="1"/>
      <c r="J77" s="1"/>
      <c r="K77" s="1"/>
      <c r="L77" s="28"/>
      <c r="M77" s="1"/>
    </row>
    <row r="78" spans="1:13" x14ac:dyDescent="0.2">
      <c r="A78" s="1"/>
      <c r="B78" s="1"/>
      <c r="C78" s="1"/>
      <c r="D78" s="195"/>
      <c r="E78" s="1"/>
      <c r="F78" s="195"/>
      <c r="G78" s="1"/>
      <c r="H78" s="1"/>
      <c r="I78" s="1"/>
      <c r="J78" s="1"/>
      <c r="K78" s="1"/>
      <c r="L78" s="28"/>
      <c r="M78" s="1"/>
    </row>
    <row r="79" spans="1:13" x14ac:dyDescent="0.2">
      <c r="A79" s="1"/>
      <c r="B79" s="1"/>
      <c r="C79" s="1"/>
      <c r="D79" s="195"/>
      <c r="E79" s="1"/>
      <c r="F79" s="195"/>
      <c r="G79" s="1"/>
      <c r="H79" s="1"/>
      <c r="I79" s="1"/>
      <c r="J79" s="1"/>
      <c r="K79" s="1"/>
      <c r="L79" s="28"/>
      <c r="M79" s="1"/>
    </row>
    <row r="80" spans="1:13" x14ac:dyDescent="0.2">
      <c r="A80" s="1"/>
      <c r="B80" s="1"/>
      <c r="C80" s="1"/>
      <c r="D80" s="195"/>
      <c r="E80" s="1"/>
      <c r="F80" s="195"/>
      <c r="G80" s="1"/>
      <c r="H80" s="1"/>
      <c r="I80" s="1"/>
      <c r="J80" s="1"/>
      <c r="K80" s="1"/>
      <c r="L80" s="28"/>
      <c r="M80" s="1"/>
    </row>
    <row r="81" spans="1:13" x14ac:dyDescent="0.2">
      <c r="A81" s="1"/>
      <c r="B81" s="1"/>
      <c r="C81" s="1"/>
      <c r="D81" s="195"/>
      <c r="E81" s="1"/>
      <c r="F81" s="195"/>
      <c r="G81" s="1"/>
      <c r="H81" s="1"/>
      <c r="I81" s="1"/>
      <c r="J81" s="1"/>
      <c r="K81" s="1"/>
      <c r="L81" s="28"/>
      <c r="M81" s="1"/>
    </row>
    <row r="82" spans="1:13" x14ac:dyDescent="0.2">
      <c r="A82" s="1"/>
      <c r="B82" s="1"/>
      <c r="C82" s="1"/>
      <c r="D82" s="195"/>
      <c r="E82" s="1"/>
      <c r="F82" s="195"/>
      <c r="G82" s="1"/>
      <c r="H82" s="1"/>
      <c r="I82" s="1"/>
      <c r="J82" s="1"/>
      <c r="K82" s="1"/>
      <c r="L82" s="28"/>
      <c r="M82" s="1"/>
    </row>
    <row r="83" spans="1:13" x14ac:dyDescent="0.2">
      <c r="A83" s="1"/>
      <c r="B83" s="1"/>
      <c r="C83" s="1"/>
      <c r="D83" s="195"/>
      <c r="E83" s="1"/>
      <c r="F83" s="195"/>
      <c r="G83" s="1"/>
      <c r="H83" s="1"/>
      <c r="I83" s="1"/>
      <c r="J83" s="1"/>
      <c r="K83" s="1"/>
      <c r="L83" s="28"/>
      <c r="M83" s="1"/>
    </row>
    <row r="84" spans="1:13" x14ac:dyDescent="0.2">
      <c r="A84" s="1"/>
      <c r="B84" s="1"/>
      <c r="C84" s="1"/>
      <c r="D84" s="195"/>
      <c r="E84" s="1"/>
      <c r="F84" s="195"/>
      <c r="G84" s="1"/>
      <c r="H84" s="1"/>
      <c r="I84" s="1"/>
      <c r="J84" s="1"/>
      <c r="K84" s="1"/>
      <c r="L84" s="28"/>
      <c r="M84" s="1"/>
    </row>
    <row r="85" spans="1:13" x14ac:dyDescent="0.2">
      <c r="A85" s="1"/>
      <c r="B85" s="1"/>
      <c r="C85" s="1"/>
      <c r="D85" s="195"/>
      <c r="E85" s="1"/>
      <c r="F85" s="195"/>
      <c r="G85" s="1"/>
      <c r="H85" s="1"/>
      <c r="I85" s="1"/>
      <c r="J85" s="1"/>
      <c r="K85" s="1"/>
      <c r="L85" s="28"/>
      <c r="M85" s="1"/>
    </row>
    <row r="86" spans="1:13" x14ac:dyDescent="0.2">
      <c r="A86" s="1"/>
      <c r="B86" s="1"/>
      <c r="C86" s="1"/>
      <c r="D86" s="195"/>
      <c r="E86" s="1"/>
      <c r="F86" s="195"/>
      <c r="G86" s="1"/>
      <c r="H86" s="1"/>
      <c r="I86" s="1"/>
      <c r="J86" s="1"/>
      <c r="K86" s="1"/>
      <c r="L86" s="28"/>
      <c r="M86" s="1"/>
    </row>
    <row r="87" spans="1:13" x14ac:dyDescent="0.2">
      <c r="A87" s="1"/>
      <c r="B87" s="1"/>
      <c r="C87" s="1"/>
      <c r="D87" s="195"/>
      <c r="E87" s="1"/>
      <c r="F87" s="195"/>
      <c r="G87" s="1"/>
      <c r="H87" s="1"/>
      <c r="I87" s="1"/>
      <c r="J87" s="1"/>
      <c r="K87" s="1"/>
      <c r="L87" s="28"/>
      <c r="M87" s="1"/>
    </row>
    <row r="88" spans="1:13" x14ac:dyDescent="0.2">
      <c r="A88" s="1"/>
      <c r="B88" s="1"/>
      <c r="C88" s="1"/>
      <c r="D88" s="195"/>
      <c r="E88" s="1"/>
      <c r="F88" s="195"/>
      <c r="G88" s="1"/>
      <c r="H88" s="1"/>
      <c r="I88" s="1"/>
      <c r="J88" s="1"/>
      <c r="K88" s="1"/>
      <c r="L88" s="28"/>
      <c r="M88" s="1"/>
    </row>
    <row r="89" spans="1:13" x14ac:dyDescent="0.2">
      <c r="A89" s="1"/>
      <c r="B89" s="1"/>
      <c r="C89" s="1"/>
      <c r="D89" s="195"/>
      <c r="E89" s="1"/>
      <c r="F89" s="195"/>
      <c r="G89" s="1"/>
      <c r="H89" s="1"/>
      <c r="I89" s="1"/>
      <c r="J89" s="1"/>
      <c r="K89" s="1"/>
      <c r="L89" s="28"/>
      <c r="M89" s="1"/>
    </row>
    <row r="90" spans="1:13" x14ac:dyDescent="0.2">
      <c r="A90" s="1"/>
      <c r="B90" s="1"/>
      <c r="C90" s="1"/>
      <c r="D90" s="195"/>
      <c r="E90" s="1"/>
      <c r="F90" s="195"/>
      <c r="G90" s="1"/>
      <c r="H90" s="1"/>
      <c r="I90" s="1"/>
      <c r="J90" s="1"/>
      <c r="K90" s="1"/>
      <c r="L90" s="28"/>
      <c r="M90" s="1"/>
    </row>
    <row r="91" spans="1:13" x14ac:dyDescent="0.2">
      <c r="A91" s="1"/>
      <c r="B91" s="1"/>
      <c r="C91" s="1"/>
      <c r="D91" s="195"/>
      <c r="E91" s="1"/>
      <c r="F91" s="195"/>
      <c r="G91" s="1"/>
      <c r="H91" s="1"/>
      <c r="I91" s="1"/>
      <c r="J91" s="1"/>
      <c r="K91" s="1"/>
      <c r="L91" s="28"/>
      <c r="M91" s="1"/>
    </row>
    <row r="92" spans="1:13" x14ac:dyDescent="0.2">
      <c r="A92" s="1"/>
      <c r="B92" s="1"/>
      <c r="C92" s="1"/>
      <c r="D92" s="195"/>
      <c r="E92" s="1"/>
      <c r="F92" s="195"/>
      <c r="G92" s="1"/>
      <c r="H92" s="1"/>
      <c r="I92" s="1"/>
      <c r="J92" s="1"/>
      <c r="K92" s="1"/>
      <c r="L92" s="28"/>
      <c r="M92" s="1"/>
    </row>
    <row r="93" spans="1:13" x14ac:dyDescent="0.2">
      <c r="A93" s="1"/>
      <c r="B93" s="1"/>
      <c r="C93" s="1"/>
      <c r="D93" s="195"/>
      <c r="E93" s="1"/>
      <c r="F93" s="195"/>
      <c r="G93" s="1"/>
      <c r="H93" s="1"/>
      <c r="I93" s="1"/>
      <c r="J93" s="1"/>
      <c r="K93" s="1"/>
      <c r="L93" s="28"/>
      <c r="M93" s="1"/>
    </row>
    <row r="94" spans="1:13" x14ac:dyDescent="0.2">
      <c r="A94" s="1"/>
      <c r="B94" s="1"/>
      <c r="C94" s="1"/>
      <c r="D94" s="195"/>
      <c r="E94" s="1"/>
      <c r="F94" s="195"/>
      <c r="G94" s="1"/>
      <c r="H94" s="1"/>
      <c r="I94" s="1"/>
      <c r="J94" s="1"/>
      <c r="K94" s="1"/>
      <c r="L94" s="28"/>
      <c r="M94" s="1"/>
    </row>
    <row r="95" spans="1:13" x14ac:dyDescent="0.2">
      <c r="A95" s="1"/>
      <c r="B95" s="1"/>
      <c r="C95" s="1"/>
      <c r="D95" s="195"/>
      <c r="E95" s="1"/>
      <c r="F95" s="195"/>
      <c r="G95" s="1"/>
      <c r="H95" s="1"/>
      <c r="I95" s="1"/>
      <c r="J95" s="1"/>
      <c r="K95" s="1"/>
      <c r="L95" s="28"/>
      <c r="M95" s="1"/>
    </row>
    <row r="96" spans="1:13" x14ac:dyDescent="0.2">
      <c r="A96" s="1"/>
      <c r="B96" s="1"/>
      <c r="C96" s="1"/>
      <c r="D96" s="195"/>
      <c r="E96" s="1"/>
      <c r="F96" s="195"/>
      <c r="G96" s="1"/>
      <c r="H96" s="1"/>
      <c r="I96" s="1"/>
      <c r="J96" s="1"/>
      <c r="K96" s="1"/>
      <c r="L96" s="28"/>
      <c r="M96" s="1"/>
    </row>
    <row r="97" spans="1:13" x14ac:dyDescent="0.2">
      <c r="A97" s="1"/>
      <c r="B97" s="1"/>
      <c r="C97" s="1"/>
      <c r="D97" s="195"/>
      <c r="E97" s="1"/>
      <c r="F97" s="195"/>
      <c r="G97" s="1"/>
      <c r="H97" s="1"/>
      <c r="I97" s="1"/>
      <c r="J97" s="1"/>
      <c r="K97" s="1"/>
      <c r="L97" s="28"/>
      <c r="M97" s="1"/>
    </row>
    <row r="98" spans="1:13" x14ac:dyDescent="0.2">
      <c r="A98" s="1"/>
      <c r="B98" s="1"/>
      <c r="C98" s="1"/>
      <c r="D98" s="195"/>
      <c r="E98" s="1"/>
      <c r="F98" s="195"/>
      <c r="G98" s="1"/>
      <c r="H98" s="1"/>
      <c r="I98" s="1"/>
      <c r="J98" s="1"/>
      <c r="K98" s="1"/>
      <c r="L98" s="28"/>
      <c r="M98" s="1"/>
    </row>
    <row r="99" spans="1:13" x14ac:dyDescent="0.2">
      <c r="A99" s="1"/>
      <c r="B99" s="1"/>
      <c r="C99" s="1"/>
      <c r="D99" s="195"/>
      <c r="E99" s="1"/>
      <c r="F99" s="195"/>
      <c r="G99" s="1"/>
      <c r="H99" s="1"/>
      <c r="I99" s="1"/>
      <c r="J99" s="1"/>
      <c r="K99" s="1"/>
      <c r="L99" s="28"/>
      <c r="M99" s="1"/>
    </row>
    <row r="100" spans="1:13" x14ac:dyDescent="0.2">
      <c r="A100" s="1"/>
      <c r="B100" s="1"/>
      <c r="C100" s="1"/>
      <c r="D100" s="195"/>
      <c r="E100" s="1"/>
      <c r="F100" s="195"/>
      <c r="G100" s="1"/>
      <c r="H100" s="1"/>
      <c r="I100" s="1"/>
      <c r="J100" s="1"/>
      <c r="K100" s="1"/>
      <c r="L100" s="28"/>
      <c r="M100" s="1"/>
    </row>
    <row r="101" spans="1:13" x14ac:dyDescent="0.2">
      <c r="A101" s="1"/>
      <c r="B101" s="1"/>
      <c r="C101" s="1"/>
      <c r="D101" s="195"/>
      <c r="E101" s="1"/>
      <c r="F101" s="195"/>
      <c r="G101" s="1"/>
      <c r="H101" s="1"/>
      <c r="I101" s="1"/>
      <c r="J101" s="1"/>
      <c r="K101" s="1"/>
      <c r="L101" s="28"/>
      <c r="M101" s="1"/>
    </row>
    <row r="102" spans="1:13" x14ac:dyDescent="0.2">
      <c r="A102" s="1"/>
      <c r="B102" s="1"/>
      <c r="C102" s="1"/>
      <c r="D102" s="195"/>
      <c r="E102" s="1"/>
      <c r="F102" s="195"/>
      <c r="G102" s="1"/>
      <c r="H102" s="1"/>
      <c r="I102" s="1"/>
      <c r="J102" s="1"/>
      <c r="K102" s="1"/>
      <c r="L102" s="28"/>
      <c r="M102" s="1"/>
    </row>
    <row r="103" spans="1:13" x14ac:dyDescent="0.2">
      <c r="A103" s="1"/>
      <c r="B103" s="1"/>
      <c r="C103" s="1"/>
      <c r="D103" s="195"/>
      <c r="E103" s="1"/>
      <c r="F103" s="195"/>
      <c r="G103" s="1"/>
      <c r="H103" s="1"/>
      <c r="I103" s="1"/>
      <c r="J103" s="1"/>
      <c r="K103" s="1"/>
      <c r="L103" s="28"/>
      <c r="M103" s="1"/>
    </row>
    <row r="104" spans="1:13" x14ac:dyDescent="0.2">
      <c r="A104" s="1"/>
      <c r="B104" s="1"/>
      <c r="C104" s="1"/>
      <c r="D104" s="195"/>
      <c r="E104" s="1"/>
      <c r="F104" s="195"/>
      <c r="G104" s="1"/>
      <c r="H104" s="1"/>
      <c r="I104" s="1"/>
      <c r="J104" s="1"/>
      <c r="K104" s="1"/>
      <c r="L104" s="28"/>
      <c r="M104" s="1"/>
    </row>
    <row r="105" spans="1:13" x14ac:dyDescent="0.2">
      <c r="A105" s="1"/>
      <c r="B105" s="1"/>
      <c r="C105" s="1"/>
      <c r="D105" s="195"/>
      <c r="E105" s="1"/>
      <c r="F105" s="195"/>
      <c r="G105" s="1"/>
      <c r="H105" s="1"/>
      <c r="I105" s="1"/>
      <c r="J105" s="1"/>
      <c r="K105" s="1"/>
      <c r="L105" s="28"/>
      <c r="M105" s="1"/>
    </row>
    <row r="106" spans="1:13" x14ac:dyDescent="0.2">
      <c r="A106" s="1"/>
      <c r="B106" s="1"/>
      <c r="C106" s="1"/>
      <c r="D106" s="195"/>
      <c r="E106" s="1"/>
      <c r="F106" s="195"/>
      <c r="G106" s="1"/>
      <c r="H106" s="1"/>
      <c r="I106" s="1"/>
      <c r="J106" s="1"/>
      <c r="K106" s="1"/>
      <c r="L106" s="28"/>
      <c r="M106" s="1"/>
    </row>
    <row r="107" spans="1:13" x14ac:dyDescent="0.2">
      <c r="A107" s="1"/>
      <c r="B107" s="1"/>
      <c r="C107" s="1"/>
      <c r="D107" s="195"/>
      <c r="E107" s="1"/>
      <c r="F107" s="195"/>
      <c r="G107" s="1"/>
      <c r="H107" s="1"/>
      <c r="I107" s="1"/>
      <c r="J107" s="1"/>
      <c r="K107" s="1"/>
      <c r="L107" s="28"/>
      <c r="M107" s="1"/>
    </row>
    <row r="108" spans="1:13" x14ac:dyDescent="0.2">
      <c r="A108" s="1"/>
      <c r="B108" s="1"/>
      <c r="C108" s="1"/>
      <c r="D108" s="195"/>
      <c r="E108" s="1"/>
      <c r="F108" s="195"/>
      <c r="G108" s="1"/>
      <c r="H108" s="1"/>
      <c r="I108" s="1"/>
      <c r="J108" s="1"/>
      <c r="K108" s="1"/>
      <c r="L108" s="28"/>
      <c r="M108" s="1"/>
    </row>
    <row r="109" spans="1:13" x14ac:dyDescent="0.2">
      <c r="A109" s="1"/>
      <c r="B109" s="1"/>
      <c r="C109" s="1"/>
      <c r="D109" s="195"/>
      <c r="E109" s="1"/>
      <c r="F109" s="195"/>
      <c r="G109" s="1"/>
      <c r="H109" s="1"/>
      <c r="I109" s="1"/>
      <c r="J109" s="1"/>
      <c r="K109" s="1"/>
      <c r="L109" s="28"/>
      <c r="M109" s="1"/>
    </row>
    <row r="110" spans="1:13" x14ac:dyDescent="0.2">
      <c r="A110" s="1"/>
      <c r="B110" s="1"/>
      <c r="C110" s="1"/>
      <c r="D110" s="195"/>
      <c r="E110" s="1"/>
      <c r="F110" s="195"/>
      <c r="G110" s="1"/>
      <c r="H110" s="1"/>
      <c r="I110" s="1"/>
      <c r="J110" s="1"/>
      <c r="K110" s="1"/>
      <c r="L110" s="28"/>
      <c r="M110" s="1"/>
    </row>
    <row r="111" spans="1:13" x14ac:dyDescent="0.2">
      <c r="A111" s="1"/>
      <c r="B111" s="1"/>
      <c r="C111" s="1"/>
      <c r="D111" s="195"/>
      <c r="E111" s="1"/>
      <c r="F111" s="195"/>
      <c r="G111" s="1"/>
      <c r="H111" s="1"/>
      <c r="I111" s="1"/>
      <c r="J111" s="1"/>
      <c r="K111" s="1"/>
      <c r="L111" s="28"/>
      <c r="M111" s="1"/>
    </row>
    <row r="112" spans="1:13" x14ac:dyDescent="0.2">
      <c r="A112" s="1"/>
      <c r="B112" s="1"/>
      <c r="C112" s="1"/>
      <c r="D112" s="195"/>
      <c r="E112" s="1"/>
      <c r="F112" s="195"/>
      <c r="G112" s="1"/>
      <c r="H112" s="1"/>
      <c r="I112" s="1"/>
      <c r="J112" s="1"/>
      <c r="K112" s="1"/>
      <c r="L112" s="28"/>
      <c r="M112" s="1"/>
    </row>
    <row r="113" spans="1:13" x14ac:dyDescent="0.2">
      <c r="A113" s="1"/>
      <c r="B113" s="1"/>
      <c r="C113" s="1"/>
      <c r="D113" s="195"/>
      <c r="E113" s="1"/>
      <c r="F113" s="195"/>
      <c r="G113" s="1"/>
      <c r="H113" s="1"/>
      <c r="I113" s="1"/>
      <c r="J113" s="1"/>
      <c r="K113" s="1"/>
      <c r="L113" s="28"/>
      <c r="M113" s="1"/>
    </row>
    <row r="114" spans="1:13" x14ac:dyDescent="0.2">
      <c r="A114" s="1"/>
      <c r="B114" s="1"/>
      <c r="C114" s="1"/>
      <c r="D114" s="195"/>
      <c r="E114" s="1"/>
      <c r="F114" s="195"/>
      <c r="G114" s="1"/>
      <c r="H114" s="1"/>
      <c r="I114" s="1"/>
      <c r="J114" s="1"/>
      <c r="K114" s="1"/>
      <c r="L114" s="28"/>
      <c r="M114" s="1"/>
    </row>
    <row r="115" spans="1:13" x14ac:dyDescent="0.2">
      <c r="A115" s="1"/>
      <c r="B115" s="1"/>
      <c r="C115" s="1"/>
      <c r="D115" s="195"/>
      <c r="E115" s="1"/>
      <c r="F115" s="195"/>
      <c r="G115" s="1"/>
      <c r="H115" s="1"/>
      <c r="I115" s="1"/>
      <c r="J115" s="1"/>
      <c r="K115" s="1"/>
      <c r="L115" s="28"/>
      <c r="M115" s="1"/>
    </row>
    <row r="116" spans="1:13" x14ac:dyDescent="0.2">
      <c r="A116" s="1"/>
      <c r="B116" s="1"/>
      <c r="C116" s="1"/>
      <c r="D116" s="195"/>
      <c r="E116" s="1"/>
      <c r="F116" s="195"/>
      <c r="G116" s="1"/>
      <c r="H116" s="1"/>
      <c r="I116" s="1"/>
      <c r="J116" s="1"/>
      <c r="K116" s="1"/>
      <c r="L116" s="28"/>
      <c r="M116" s="1"/>
    </row>
    <row r="117" spans="1:13" x14ac:dyDescent="0.2">
      <c r="A117" s="1"/>
      <c r="B117" s="1"/>
      <c r="C117" s="1"/>
      <c r="D117" s="195"/>
      <c r="E117" s="1"/>
      <c r="F117" s="195"/>
      <c r="G117" s="1"/>
      <c r="H117" s="1"/>
      <c r="I117" s="1"/>
      <c r="J117" s="1"/>
      <c r="K117" s="1"/>
      <c r="L117" s="28"/>
      <c r="M117" s="1"/>
    </row>
    <row r="118" spans="1:13" x14ac:dyDescent="0.2">
      <c r="A118" s="1"/>
      <c r="B118" s="1"/>
      <c r="C118" s="1"/>
      <c r="D118" s="195"/>
      <c r="E118" s="1"/>
      <c r="F118" s="195"/>
      <c r="G118" s="1"/>
      <c r="H118" s="1"/>
      <c r="I118" s="1"/>
      <c r="J118" s="1"/>
      <c r="K118" s="1"/>
      <c r="L118" s="28"/>
      <c r="M118" s="1"/>
    </row>
    <row r="119" spans="1:13" x14ac:dyDescent="0.2">
      <c r="A119" s="1"/>
      <c r="B119" s="1"/>
      <c r="C119" s="1"/>
      <c r="D119" s="195"/>
      <c r="E119" s="1"/>
      <c r="F119" s="195"/>
      <c r="G119" s="1"/>
      <c r="H119" s="1"/>
      <c r="I119" s="1"/>
      <c r="J119" s="1"/>
      <c r="K119" s="1"/>
      <c r="L119" s="28"/>
      <c r="M119" s="1"/>
    </row>
    <row r="120" spans="1:13" x14ac:dyDescent="0.2">
      <c r="A120" s="1"/>
      <c r="B120" s="1"/>
      <c r="C120" s="1"/>
      <c r="D120" s="195"/>
      <c r="E120" s="1"/>
      <c r="F120" s="195"/>
      <c r="G120" s="1"/>
      <c r="H120" s="1"/>
      <c r="I120" s="1"/>
      <c r="J120" s="1"/>
      <c r="K120" s="1"/>
      <c r="L120" s="28"/>
      <c r="M120" s="1"/>
    </row>
    <row r="121" spans="1:13" x14ac:dyDescent="0.2">
      <c r="A121" s="1"/>
      <c r="B121" s="1"/>
      <c r="C121" s="1"/>
      <c r="D121" s="195"/>
      <c r="E121" s="1"/>
      <c r="F121" s="195"/>
      <c r="G121" s="1"/>
      <c r="H121" s="1"/>
      <c r="I121" s="1"/>
      <c r="J121" s="1"/>
      <c r="K121" s="1"/>
      <c r="L121" s="28"/>
      <c r="M121" s="1"/>
    </row>
    <row r="122" spans="1:13" x14ac:dyDescent="0.2">
      <c r="A122" s="1"/>
      <c r="B122" s="1"/>
      <c r="C122" s="1"/>
      <c r="D122" s="195"/>
      <c r="E122" s="1"/>
      <c r="F122" s="195"/>
      <c r="G122" s="1"/>
      <c r="H122" s="1"/>
      <c r="I122" s="1"/>
      <c r="J122" s="1"/>
      <c r="K122" s="1"/>
      <c r="L122" s="28"/>
      <c r="M122" s="1"/>
    </row>
    <row r="123" spans="1:13" x14ac:dyDescent="0.2">
      <c r="A123" s="1"/>
      <c r="B123" s="1"/>
      <c r="C123" s="1"/>
      <c r="D123" s="195"/>
      <c r="E123" s="1"/>
      <c r="F123" s="195"/>
      <c r="G123" s="1"/>
      <c r="H123" s="1"/>
      <c r="I123" s="1"/>
      <c r="J123" s="1"/>
      <c r="K123" s="1"/>
      <c r="L123" s="28"/>
      <c r="M123" s="1"/>
    </row>
    <row r="124" spans="1:13" x14ac:dyDescent="0.2">
      <c r="A124" s="1"/>
      <c r="B124" s="1"/>
      <c r="C124" s="1"/>
      <c r="D124" s="195"/>
      <c r="E124" s="1"/>
      <c r="F124" s="195"/>
      <c r="G124" s="1"/>
      <c r="H124" s="1"/>
      <c r="I124" s="1"/>
      <c r="J124" s="1"/>
      <c r="K124" s="1"/>
      <c r="L124" s="28"/>
      <c r="M124" s="1"/>
    </row>
    <row r="125" spans="1:13" x14ac:dyDescent="0.2">
      <c r="A125" s="1"/>
      <c r="B125" s="1"/>
      <c r="C125" s="1"/>
      <c r="D125" s="195"/>
      <c r="E125" s="1"/>
      <c r="F125" s="195"/>
      <c r="G125" s="1"/>
      <c r="H125" s="1"/>
      <c r="I125" s="1"/>
      <c r="J125" s="1"/>
      <c r="K125" s="1"/>
      <c r="L125" s="28"/>
      <c r="M125" s="1"/>
    </row>
    <row r="126" spans="1:13" x14ac:dyDescent="0.2">
      <c r="A126" s="1"/>
      <c r="B126" s="1"/>
      <c r="C126" s="1"/>
      <c r="D126" s="195"/>
      <c r="E126" s="1"/>
      <c r="F126" s="195"/>
      <c r="G126" s="1"/>
      <c r="H126" s="1"/>
      <c r="I126" s="1"/>
      <c r="J126" s="1"/>
      <c r="K126" s="1"/>
      <c r="L126" s="28"/>
      <c r="M126" s="1"/>
    </row>
    <row r="127" spans="1:13" x14ac:dyDescent="0.2">
      <c r="A127" s="1"/>
      <c r="B127" s="1"/>
      <c r="C127" s="1"/>
      <c r="D127" s="195"/>
      <c r="E127" s="1"/>
      <c r="F127" s="195"/>
      <c r="G127" s="1"/>
      <c r="H127" s="1"/>
      <c r="I127" s="1"/>
      <c r="J127" s="1"/>
      <c r="K127" s="1"/>
      <c r="L127" s="28"/>
      <c r="M127" s="1"/>
    </row>
    <row r="128" spans="1:13" x14ac:dyDescent="0.2">
      <c r="A128" s="1"/>
      <c r="B128" s="1"/>
      <c r="C128" s="1"/>
      <c r="D128" s="195"/>
      <c r="E128" s="1"/>
      <c r="F128" s="195"/>
      <c r="G128" s="1"/>
      <c r="H128" s="1"/>
      <c r="I128" s="1"/>
      <c r="J128" s="1"/>
      <c r="K128" s="1"/>
      <c r="L128" s="28"/>
      <c r="M128" s="1"/>
    </row>
    <row r="129" spans="1:13" x14ac:dyDescent="0.2">
      <c r="A129" s="1"/>
      <c r="B129" s="1"/>
      <c r="C129" s="1"/>
      <c r="D129" s="195"/>
      <c r="E129" s="1"/>
      <c r="F129" s="195"/>
      <c r="G129" s="1"/>
      <c r="H129" s="1"/>
      <c r="I129" s="1"/>
      <c r="J129" s="1"/>
      <c r="K129" s="1"/>
      <c r="L129" s="28"/>
      <c r="M129" s="1"/>
    </row>
    <row r="130" spans="1:13" x14ac:dyDescent="0.2">
      <c r="A130" s="1"/>
      <c r="B130" s="1"/>
      <c r="C130" s="1"/>
      <c r="D130" s="195"/>
      <c r="E130" s="1"/>
      <c r="F130" s="195"/>
      <c r="G130" s="1"/>
      <c r="H130" s="1"/>
      <c r="I130" s="1"/>
      <c r="J130" s="1"/>
      <c r="K130" s="1"/>
      <c r="L130" s="28"/>
      <c r="M130" s="1"/>
    </row>
    <row r="131" spans="1:13" x14ac:dyDescent="0.2">
      <c r="A131" s="1"/>
      <c r="B131" s="1"/>
      <c r="C131" s="1"/>
      <c r="D131" s="195"/>
      <c r="E131" s="1"/>
      <c r="F131" s="195"/>
      <c r="G131" s="1"/>
      <c r="H131" s="1"/>
      <c r="I131" s="1"/>
      <c r="J131" s="1"/>
      <c r="K131" s="1"/>
      <c r="L131" s="28"/>
      <c r="M131" s="1"/>
    </row>
    <row r="132" spans="1:13" x14ac:dyDescent="0.2">
      <c r="A132" s="1"/>
      <c r="B132" s="1"/>
      <c r="C132" s="1"/>
      <c r="D132" s="195"/>
      <c r="E132" s="1"/>
      <c r="F132" s="195"/>
      <c r="G132" s="1"/>
      <c r="H132" s="1"/>
      <c r="I132" s="1"/>
      <c r="J132" s="1"/>
      <c r="K132" s="1"/>
      <c r="L132" s="28"/>
      <c r="M132" s="1"/>
    </row>
    <row r="133" spans="1:13" x14ac:dyDescent="0.2">
      <c r="A133" s="1"/>
      <c r="B133" s="1"/>
      <c r="C133" s="1"/>
      <c r="D133" s="195"/>
      <c r="E133" s="1"/>
      <c r="F133" s="195"/>
      <c r="G133" s="1"/>
      <c r="H133" s="1"/>
      <c r="I133" s="1"/>
      <c r="J133" s="1"/>
      <c r="K133" s="1"/>
      <c r="L133" s="28"/>
      <c r="M133" s="1"/>
    </row>
    <row r="134" spans="1:13" x14ac:dyDescent="0.2">
      <c r="A134" s="1"/>
      <c r="B134" s="1"/>
      <c r="C134" s="1"/>
      <c r="D134" s="195"/>
      <c r="E134" s="1"/>
      <c r="F134" s="195"/>
      <c r="G134" s="1"/>
      <c r="H134" s="1"/>
      <c r="I134" s="1"/>
      <c r="J134" s="1"/>
      <c r="K134" s="1"/>
      <c r="L134" s="28"/>
      <c r="M134" s="1"/>
    </row>
    <row r="135" spans="1:13" x14ac:dyDescent="0.2">
      <c r="A135" s="1"/>
      <c r="B135" s="1"/>
      <c r="C135" s="1"/>
      <c r="D135" s="195"/>
      <c r="E135" s="1"/>
      <c r="F135" s="195"/>
      <c r="G135" s="1"/>
      <c r="H135" s="1"/>
      <c r="I135" s="1"/>
      <c r="J135" s="1"/>
      <c r="K135" s="1"/>
      <c r="L135" s="28"/>
      <c r="M135" s="1"/>
    </row>
    <row r="136" spans="1:13" x14ac:dyDescent="0.2">
      <c r="A136" s="1"/>
      <c r="B136" s="1"/>
      <c r="C136" s="1"/>
      <c r="D136" s="195"/>
      <c r="E136" s="1"/>
      <c r="F136" s="195"/>
      <c r="G136" s="1"/>
      <c r="H136" s="1"/>
      <c r="I136" s="1"/>
      <c r="J136" s="1"/>
      <c r="K136" s="1"/>
      <c r="L136" s="28"/>
      <c r="M136" s="1"/>
    </row>
    <row r="137" spans="1:13" x14ac:dyDescent="0.2">
      <c r="A137" s="1"/>
      <c r="B137" s="1"/>
      <c r="C137" s="1"/>
      <c r="D137" s="195"/>
      <c r="E137" s="1"/>
      <c r="F137" s="195"/>
      <c r="G137" s="1"/>
      <c r="H137" s="1"/>
      <c r="I137" s="1"/>
      <c r="J137" s="1"/>
      <c r="K137" s="1"/>
      <c r="L137" s="28"/>
      <c r="M137" s="1"/>
    </row>
    <row r="138" spans="1:13" x14ac:dyDescent="0.2">
      <c r="A138" s="1"/>
      <c r="B138" s="1"/>
      <c r="C138" s="1"/>
      <c r="D138" s="195"/>
      <c r="E138" s="1"/>
      <c r="F138" s="195"/>
      <c r="G138" s="1"/>
      <c r="H138" s="1"/>
      <c r="I138" s="1"/>
      <c r="J138" s="1"/>
      <c r="K138" s="1"/>
      <c r="L138" s="28"/>
      <c r="M138" s="1"/>
    </row>
    <row r="139" spans="1:13" x14ac:dyDescent="0.2">
      <c r="A139" s="1"/>
      <c r="B139" s="1"/>
      <c r="C139" s="1"/>
      <c r="D139" s="195"/>
      <c r="E139" s="1"/>
      <c r="F139" s="195"/>
      <c r="G139" s="1"/>
      <c r="H139" s="1"/>
      <c r="I139" s="1"/>
      <c r="J139" s="1"/>
      <c r="K139" s="1"/>
      <c r="L139" s="28"/>
      <c r="M139" s="1"/>
    </row>
    <row r="140" spans="1:13" x14ac:dyDescent="0.2">
      <c r="A140" s="1"/>
      <c r="B140" s="1"/>
      <c r="C140" s="1"/>
      <c r="D140" s="195"/>
      <c r="E140" s="1"/>
      <c r="F140" s="195"/>
      <c r="G140" s="1"/>
      <c r="H140" s="1"/>
      <c r="I140" s="1"/>
      <c r="J140" s="1"/>
      <c r="K140" s="1"/>
      <c r="L140" s="28"/>
      <c r="M140" s="1"/>
    </row>
    <row r="141" spans="1:13" x14ac:dyDescent="0.2">
      <c r="A141" s="1"/>
      <c r="B141" s="1"/>
      <c r="C141" s="1"/>
      <c r="D141" s="195"/>
      <c r="E141" s="1"/>
      <c r="F141" s="195"/>
      <c r="G141" s="1"/>
      <c r="H141" s="1"/>
      <c r="I141" s="1"/>
      <c r="J141" s="1"/>
      <c r="K141" s="1"/>
      <c r="L141" s="28"/>
      <c r="M141" s="1"/>
    </row>
    <row r="142" spans="1:13" x14ac:dyDescent="0.2">
      <c r="A142" s="1"/>
      <c r="B142" s="1"/>
      <c r="C142" s="1"/>
      <c r="D142" s="195"/>
      <c r="E142" s="1"/>
      <c r="F142" s="195"/>
      <c r="G142" s="1"/>
      <c r="H142" s="1"/>
      <c r="I142" s="1"/>
      <c r="J142" s="1"/>
      <c r="K142" s="1"/>
      <c r="L142" s="28"/>
      <c r="M142" s="1"/>
    </row>
    <row r="143" spans="1:13" x14ac:dyDescent="0.2">
      <c r="A143" s="1"/>
      <c r="B143" s="1"/>
      <c r="C143" s="1"/>
      <c r="D143" s="195"/>
      <c r="E143" s="1"/>
      <c r="F143" s="195"/>
      <c r="G143" s="1"/>
      <c r="H143" s="1"/>
      <c r="I143" s="1"/>
      <c r="J143" s="1"/>
      <c r="K143" s="1"/>
      <c r="L143" s="28"/>
      <c r="M143" s="1"/>
    </row>
    <row r="144" spans="1:13" x14ac:dyDescent="0.2">
      <c r="A144" s="1"/>
      <c r="B144" s="1"/>
      <c r="C144" s="1"/>
      <c r="D144" s="195"/>
      <c r="E144" s="1"/>
      <c r="F144" s="195"/>
      <c r="G144" s="1"/>
      <c r="H144" s="1"/>
      <c r="I144" s="1"/>
      <c r="J144" s="1"/>
      <c r="K144" s="1"/>
      <c r="L144" s="28"/>
      <c r="M144" s="1"/>
    </row>
    <row r="145" spans="1:13" x14ac:dyDescent="0.2">
      <c r="A145" s="1"/>
      <c r="B145" s="1"/>
      <c r="C145" s="1"/>
      <c r="D145" s="195"/>
      <c r="E145" s="1"/>
      <c r="F145" s="195"/>
      <c r="G145" s="1"/>
      <c r="H145" s="1"/>
      <c r="I145" s="1"/>
      <c r="J145" s="1"/>
      <c r="K145" s="1"/>
      <c r="L145" s="28"/>
      <c r="M145" s="1"/>
    </row>
    <row r="146" spans="1:13" x14ac:dyDescent="0.2">
      <c r="A146" s="1"/>
      <c r="B146" s="1"/>
      <c r="C146" s="1"/>
      <c r="D146" s="195"/>
      <c r="E146" s="1"/>
      <c r="F146" s="195"/>
      <c r="G146" s="1"/>
      <c r="H146" s="1"/>
      <c r="I146" s="1"/>
      <c r="J146" s="1"/>
      <c r="K146" s="1"/>
      <c r="L146" s="28"/>
      <c r="M146" s="1"/>
    </row>
    <row r="147" spans="1:13" x14ac:dyDescent="0.2">
      <c r="A147" s="1"/>
      <c r="B147" s="1"/>
      <c r="C147" s="1"/>
      <c r="D147" s="195"/>
      <c r="E147" s="1"/>
      <c r="F147" s="195"/>
      <c r="G147" s="1"/>
      <c r="H147" s="1"/>
      <c r="I147" s="1"/>
      <c r="J147" s="1"/>
      <c r="K147" s="1"/>
      <c r="L147" s="28"/>
      <c r="M147" s="1"/>
    </row>
    <row r="148" spans="1:13" x14ac:dyDescent="0.2">
      <c r="A148" s="1"/>
      <c r="B148" s="1"/>
      <c r="C148" s="1"/>
      <c r="D148" s="195"/>
      <c r="E148" s="1"/>
      <c r="F148" s="195"/>
      <c r="G148" s="1"/>
      <c r="H148" s="1"/>
      <c r="I148" s="1"/>
      <c r="J148" s="1"/>
      <c r="K148" s="1"/>
      <c r="L148" s="28"/>
      <c r="M148" s="1"/>
    </row>
    <row r="149" spans="1:13" x14ac:dyDescent="0.2">
      <c r="A149" s="1"/>
      <c r="B149" s="1"/>
      <c r="C149" s="1"/>
      <c r="D149" s="195"/>
      <c r="E149" s="1"/>
      <c r="F149" s="195"/>
      <c r="G149" s="1"/>
      <c r="H149" s="1"/>
      <c r="I149" s="1"/>
      <c r="J149" s="1"/>
      <c r="K149" s="1"/>
      <c r="L149" s="28"/>
      <c r="M149" s="1"/>
    </row>
    <row r="150" spans="1:13" x14ac:dyDescent="0.2">
      <c r="A150" s="1"/>
      <c r="B150" s="1"/>
      <c r="C150" s="1"/>
      <c r="D150" s="195"/>
      <c r="E150" s="1"/>
      <c r="F150" s="195"/>
      <c r="G150" s="1"/>
      <c r="H150" s="1"/>
      <c r="I150" s="1"/>
      <c r="J150" s="1"/>
      <c r="K150" s="1"/>
      <c r="L150" s="28"/>
      <c r="M150" s="1"/>
    </row>
    <row r="151" spans="1:13" x14ac:dyDescent="0.2">
      <c r="A151" s="1"/>
      <c r="B151" s="1"/>
      <c r="C151" s="1"/>
      <c r="D151" s="195"/>
      <c r="E151" s="1"/>
      <c r="F151" s="195"/>
      <c r="G151" s="1"/>
      <c r="H151" s="1"/>
      <c r="I151" s="1"/>
      <c r="J151" s="1"/>
      <c r="K151" s="1"/>
      <c r="L151" s="28"/>
      <c r="M151" s="1"/>
    </row>
    <row r="152" spans="1:13" x14ac:dyDescent="0.2">
      <c r="A152" s="1"/>
      <c r="B152" s="1"/>
      <c r="C152" s="1"/>
      <c r="D152" s="195"/>
      <c r="E152" s="1"/>
      <c r="F152" s="195"/>
      <c r="G152" s="1"/>
      <c r="H152" s="1"/>
      <c r="I152" s="1"/>
      <c r="J152" s="1"/>
      <c r="K152" s="1"/>
      <c r="L152" s="28"/>
      <c r="M152" s="1"/>
    </row>
    <row r="153" spans="1:13" x14ac:dyDescent="0.2">
      <c r="A153" s="1"/>
      <c r="B153" s="1"/>
      <c r="C153" s="1"/>
      <c r="D153" s="195"/>
      <c r="E153" s="1"/>
      <c r="F153" s="195"/>
      <c r="G153" s="1"/>
      <c r="H153" s="1"/>
      <c r="I153" s="1"/>
      <c r="J153" s="1"/>
      <c r="K153" s="1"/>
      <c r="L153" s="28"/>
      <c r="M153" s="1"/>
    </row>
    <row r="154" spans="1:13" x14ac:dyDescent="0.2">
      <c r="A154" s="1"/>
      <c r="B154" s="1"/>
      <c r="C154" s="1"/>
      <c r="D154" s="195"/>
      <c r="E154" s="1"/>
      <c r="F154" s="195"/>
      <c r="G154" s="1"/>
      <c r="H154" s="1"/>
      <c r="I154" s="1"/>
      <c r="J154" s="1"/>
      <c r="K154" s="1"/>
      <c r="L154" s="28"/>
      <c r="M154" s="1"/>
    </row>
    <row r="155" spans="1:13" x14ac:dyDescent="0.2">
      <c r="A155" s="1"/>
      <c r="B155" s="1"/>
      <c r="C155" s="1"/>
      <c r="D155" s="195"/>
      <c r="E155" s="1"/>
      <c r="F155" s="195"/>
      <c r="G155" s="1"/>
      <c r="H155" s="1"/>
      <c r="I155" s="1"/>
      <c r="J155" s="1"/>
      <c r="K155" s="1"/>
      <c r="L155" s="28"/>
      <c r="M155" s="1"/>
    </row>
    <row r="156" spans="1:13" x14ac:dyDescent="0.2">
      <c r="A156" s="1"/>
      <c r="B156" s="1"/>
      <c r="C156" s="1"/>
      <c r="D156" s="195"/>
      <c r="E156" s="1"/>
      <c r="F156" s="195"/>
      <c r="G156" s="1"/>
      <c r="H156" s="1"/>
      <c r="I156" s="1"/>
      <c r="J156" s="1"/>
      <c r="K156" s="1"/>
      <c r="L156" s="28"/>
      <c r="M156" s="1"/>
    </row>
    <row r="157" spans="1:13" x14ac:dyDescent="0.2">
      <c r="A157" s="1"/>
      <c r="B157" s="1"/>
      <c r="C157" s="1"/>
      <c r="D157" s="195"/>
      <c r="E157" s="1"/>
      <c r="F157" s="195"/>
      <c r="G157" s="1"/>
      <c r="H157" s="1"/>
      <c r="I157" s="1"/>
      <c r="J157" s="1"/>
      <c r="K157" s="1"/>
      <c r="L157" s="28"/>
      <c r="M157" s="1"/>
    </row>
    <row r="158" spans="1:13" x14ac:dyDescent="0.2">
      <c r="A158" s="1"/>
      <c r="B158" s="1"/>
      <c r="C158" s="1"/>
      <c r="D158" s="195"/>
      <c r="E158" s="1"/>
      <c r="F158" s="195"/>
      <c r="G158" s="1"/>
      <c r="H158" s="1"/>
      <c r="I158" s="1"/>
      <c r="J158" s="1"/>
      <c r="K158" s="1"/>
      <c r="L158" s="28"/>
      <c r="M158" s="1"/>
    </row>
    <row r="159" spans="1:13" x14ac:dyDescent="0.2">
      <c r="A159" s="1"/>
      <c r="B159" s="1"/>
      <c r="C159" s="1"/>
      <c r="D159" s="195"/>
      <c r="E159" s="1"/>
      <c r="F159" s="195"/>
      <c r="G159" s="1"/>
      <c r="H159" s="1"/>
      <c r="I159" s="1"/>
      <c r="J159" s="1"/>
      <c r="K159" s="1"/>
      <c r="L159" s="28"/>
      <c r="M159" s="1"/>
    </row>
    <row r="160" spans="1:13" x14ac:dyDescent="0.2">
      <c r="A160" s="1"/>
      <c r="B160" s="1"/>
      <c r="C160" s="1"/>
      <c r="D160" s="195"/>
      <c r="E160" s="1"/>
      <c r="F160" s="195"/>
      <c r="G160" s="1"/>
      <c r="H160" s="1"/>
      <c r="I160" s="1"/>
      <c r="J160" s="1"/>
      <c r="K160" s="1"/>
      <c r="L160" s="28"/>
      <c r="M160" s="1"/>
    </row>
    <row r="161" spans="1:13" x14ac:dyDescent="0.2">
      <c r="A161" s="1"/>
      <c r="B161" s="1"/>
      <c r="C161" s="1"/>
      <c r="D161" s="195"/>
      <c r="E161" s="1"/>
      <c r="F161" s="195"/>
      <c r="G161" s="1"/>
      <c r="H161" s="1"/>
      <c r="I161" s="1"/>
      <c r="J161" s="1"/>
      <c r="K161" s="1"/>
      <c r="L161" s="28"/>
      <c r="M161" s="1"/>
    </row>
    <row r="162" spans="1:13" x14ac:dyDescent="0.2">
      <c r="A162" s="1"/>
      <c r="B162" s="1"/>
      <c r="C162" s="1"/>
      <c r="D162" s="195"/>
      <c r="E162" s="1"/>
      <c r="F162" s="195"/>
      <c r="G162" s="1"/>
      <c r="H162" s="1"/>
      <c r="I162" s="1"/>
      <c r="J162" s="1"/>
      <c r="K162" s="1"/>
      <c r="L162" s="28"/>
      <c r="M162" s="1"/>
    </row>
    <row r="163" spans="1:13" x14ac:dyDescent="0.2">
      <c r="A163" s="1"/>
      <c r="B163" s="1"/>
      <c r="C163" s="1"/>
      <c r="D163" s="195"/>
      <c r="E163" s="1"/>
      <c r="F163" s="195"/>
      <c r="G163" s="1"/>
      <c r="H163" s="1"/>
      <c r="I163" s="1"/>
      <c r="J163" s="1"/>
      <c r="K163" s="1"/>
      <c r="L163" s="28"/>
      <c r="M163" s="1"/>
    </row>
    <row r="164" spans="1:13" x14ac:dyDescent="0.2">
      <c r="A164" s="1"/>
      <c r="B164" s="1"/>
      <c r="C164" s="1"/>
      <c r="D164" s="195"/>
      <c r="E164" s="1"/>
      <c r="F164" s="195"/>
      <c r="G164" s="1"/>
      <c r="H164" s="1"/>
      <c r="I164" s="1"/>
      <c r="J164" s="1"/>
      <c r="K164" s="1"/>
      <c r="L164" s="28"/>
      <c r="M164" s="1"/>
    </row>
    <row r="165" spans="1:13" x14ac:dyDescent="0.2">
      <c r="A165" s="1"/>
      <c r="B165" s="1"/>
      <c r="C165" s="1"/>
      <c r="D165" s="195"/>
      <c r="E165" s="1"/>
      <c r="F165" s="195"/>
      <c r="G165" s="1"/>
      <c r="H165" s="1"/>
      <c r="I165" s="1"/>
      <c r="J165" s="1"/>
      <c r="K165" s="1"/>
      <c r="L165" s="28"/>
      <c r="M165" s="1"/>
    </row>
    <row r="166" spans="1:13" x14ac:dyDescent="0.2">
      <c r="A166" s="1"/>
      <c r="B166" s="1"/>
      <c r="C166" s="1"/>
      <c r="D166" s="195"/>
      <c r="E166" s="1"/>
      <c r="F166" s="195"/>
      <c r="G166" s="1"/>
      <c r="H166" s="1"/>
      <c r="I166" s="1"/>
      <c r="J166" s="1"/>
      <c r="K166" s="1"/>
      <c r="L166" s="28"/>
      <c r="M166" s="1"/>
    </row>
    <row r="167" spans="1:13" x14ac:dyDescent="0.2">
      <c r="A167" s="1"/>
      <c r="B167" s="1"/>
      <c r="C167" s="1"/>
      <c r="D167" s="195"/>
      <c r="E167" s="1"/>
      <c r="F167" s="195"/>
      <c r="G167" s="1"/>
      <c r="H167" s="1"/>
      <c r="I167" s="1"/>
      <c r="J167" s="1"/>
      <c r="K167" s="1"/>
      <c r="L167" s="28"/>
      <c r="M167" s="1"/>
    </row>
    <row r="168" spans="1:13" x14ac:dyDescent="0.2">
      <c r="A168" s="1"/>
      <c r="B168" s="1"/>
      <c r="C168" s="1"/>
      <c r="D168" s="195"/>
      <c r="E168" s="1"/>
      <c r="F168" s="195"/>
      <c r="G168" s="1"/>
      <c r="H168" s="1"/>
      <c r="I168" s="1"/>
      <c r="J168" s="1"/>
      <c r="K168" s="1"/>
      <c r="L168" s="28"/>
      <c r="M168" s="1"/>
    </row>
    <row r="169" spans="1:13" x14ac:dyDescent="0.2">
      <c r="A169" s="1"/>
      <c r="B169" s="1"/>
      <c r="C169" s="1"/>
      <c r="D169" s="195"/>
      <c r="E169" s="1"/>
      <c r="F169" s="195"/>
      <c r="G169" s="1"/>
      <c r="H169" s="1"/>
      <c r="I169" s="1"/>
      <c r="J169" s="1"/>
      <c r="K169" s="1"/>
      <c r="L169" s="28"/>
      <c r="M169" s="1"/>
    </row>
    <row r="170" spans="1:13" x14ac:dyDescent="0.2">
      <c r="A170" s="1"/>
      <c r="B170" s="1"/>
      <c r="C170" s="1"/>
      <c r="D170" s="195"/>
      <c r="E170" s="1"/>
      <c r="F170" s="195"/>
      <c r="G170" s="1"/>
      <c r="H170" s="1"/>
      <c r="I170" s="1"/>
      <c r="J170" s="1"/>
      <c r="K170" s="1"/>
      <c r="L170" s="28"/>
      <c r="M170" s="1"/>
    </row>
    <row r="171" spans="1:13" x14ac:dyDescent="0.2">
      <c r="A171" s="1"/>
      <c r="B171" s="1"/>
      <c r="C171" s="1"/>
      <c r="D171" s="195"/>
      <c r="E171" s="1"/>
      <c r="F171" s="195"/>
      <c r="G171" s="1"/>
      <c r="H171" s="1"/>
      <c r="I171" s="1"/>
      <c r="J171" s="1"/>
      <c r="K171" s="1"/>
      <c r="L171" s="28"/>
      <c r="M171" s="1"/>
    </row>
    <row r="172" spans="1:13" x14ac:dyDescent="0.2">
      <c r="A172" s="1"/>
      <c r="B172" s="1"/>
      <c r="C172" s="1"/>
      <c r="D172" s="195"/>
      <c r="E172" s="1"/>
      <c r="F172" s="195"/>
      <c r="G172" s="1"/>
      <c r="H172" s="1"/>
      <c r="I172" s="1"/>
      <c r="J172" s="1"/>
      <c r="K172" s="1"/>
      <c r="L172" s="28"/>
      <c r="M172" s="1"/>
    </row>
    <row r="173" spans="1:13" x14ac:dyDescent="0.2">
      <c r="A173" s="1"/>
      <c r="B173" s="1"/>
      <c r="C173" s="1"/>
      <c r="D173" s="195"/>
      <c r="E173" s="1"/>
      <c r="F173" s="195"/>
      <c r="G173" s="1"/>
      <c r="H173" s="1"/>
      <c r="I173" s="1"/>
      <c r="J173" s="1"/>
      <c r="K173" s="1"/>
      <c r="L173" s="28"/>
      <c r="M173" s="1"/>
    </row>
    <row r="174" spans="1:13" x14ac:dyDescent="0.2">
      <c r="A174" s="1"/>
      <c r="B174" s="1"/>
      <c r="C174" s="1"/>
      <c r="D174" s="195"/>
      <c r="E174" s="1"/>
      <c r="F174" s="195"/>
      <c r="G174" s="1"/>
      <c r="H174" s="1"/>
      <c r="I174" s="1"/>
      <c r="J174" s="1"/>
      <c r="K174" s="1"/>
      <c r="L174" s="28"/>
      <c r="M174" s="1"/>
    </row>
    <row r="175" spans="1:13" x14ac:dyDescent="0.2">
      <c r="A175" s="1"/>
      <c r="B175" s="1"/>
      <c r="C175" s="1"/>
      <c r="D175" s="195"/>
      <c r="E175" s="1"/>
      <c r="F175" s="195"/>
      <c r="G175" s="1"/>
      <c r="H175" s="1"/>
      <c r="I175" s="1"/>
      <c r="J175" s="1"/>
      <c r="K175" s="1"/>
      <c r="L175" s="28"/>
      <c r="M175" s="1"/>
    </row>
    <row r="176" spans="1:13" x14ac:dyDescent="0.2">
      <c r="A176" s="1"/>
      <c r="B176" s="1"/>
      <c r="C176" s="1"/>
      <c r="D176" s="195"/>
      <c r="E176" s="1"/>
      <c r="F176" s="195"/>
      <c r="G176" s="1"/>
      <c r="H176" s="1"/>
      <c r="I176" s="1"/>
      <c r="J176" s="1"/>
      <c r="K176" s="1"/>
      <c r="L176" s="28"/>
      <c r="M176" s="1"/>
    </row>
    <row r="177" spans="1:13" x14ac:dyDescent="0.2">
      <c r="A177" s="1"/>
      <c r="B177" s="1"/>
      <c r="C177" s="1"/>
      <c r="D177" s="195"/>
      <c r="E177" s="1"/>
      <c r="F177" s="195"/>
      <c r="G177" s="1"/>
      <c r="H177" s="1"/>
      <c r="I177" s="1"/>
      <c r="J177" s="1"/>
      <c r="K177" s="1"/>
      <c r="L177" s="28"/>
      <c r="M177" s="1"/>
    </row>
    <row r="178" spans="1:13" x14ac:dyDescent="0.2">
      <c r="A178" s="1"/>
      <c r="B178" s="1"/>
      <c r="C178" s="1"/>
      <c r="D178" s="195"/>
      <c r="E178" s="1"/>
      <c r="F178" s="195"/>
      <c r="G178" s="1"/>
      <c r="H178" s="1"/>
      <c r="I178" s="1"/>
      <c r="J178" s="1"/>
      <c r="K178" s="1"/>
      <c r="L178" s="28"/>
      <c r="M178" s="1"/>
    </row>
    <row r="179" spans="1:13" x14ac:dyDescent="0.2">
      <c r="A179" s="1"/>
      <c r="B179" s="1"/>
      <c r="C179" s="1"/>
      <c r="D179" s="195"/>
      <c r="E179" s="1"/>
      <c r="F179" s="195"/>
      <c r="G179" s="1"/>
      <c r="H179" s="1"/>
      <c r="I179" s="1"/>
      <c r="J179" s="1"/>
      <c r="K179" s="1"/>
      <c r="L179" s="28"/>
      <c r="M179" s="1"/>
    </row>
    <row r="180" spans="1:13" x14ac:dyDescent="0.2">
      <c r="A180" s="1"/>
      <c r="B180" s="1"/>
      <c r="C180" s="1"/>
      <c r="D180" s="195"/>
      <c r="E180" s="1"/>
      <c r="F180" s="195"/>
      <c r="G180" s="1"/>
      <c r="H180" s="1"/>
      <c r="I180" s="1"/>
      <c r="J180" s="1"/>
      <c r="K180" s="1"/>
      <c r="L180" s="28"/>
      <c r="M180" s="1"/>
    </row>
    <row r="181" spans="1:13" x14ac:dyDescent="0.2">
      <c r="A181" s="1"/>
      <c r="B181" s="1"/>
      <c r="C181" s="1"/>
      <c r="D181" s="195"/>
      <c r="E181" s="1"/>
      <c r="F181" s="195"/>
      <c r="G181" s="1"/>
      <c r="H181" s="1"/>
      <c r="I181" s="1"/>
      <c r="J181" s="1"/>
      <c r="K181" s="1"/>
      <c r="L181" s="28"/>
      <c r="M181" s="1"/>
    </row>
    <row r="182" spans="1:13" x14ac:dyDescent="0.2">
      <c r="A182" s="1"/>
      <c r="B182" s="1"/>
      <c r="C182" s="1"/>
      <c r="D182" s="195"/>
      <c r="E182" s="1"/>
      <c r="F182" s="195"/>
      <c r="G182" s="1"/>
      <c r="H182" s="1"/>
      <c r="I182" s="1"/>
      <c r="J182" s="1"/>
      <c r="K182" s="1"/>
      <c r="L182" s="28"/>
      <c r="M182" s="1"/>
    </row>
    <row r="183" spans="1:13" x14ac:dyDescent="0.2">
      <c r="A183" s="1"/>
      <c r="B183" s="1"/>
      <c r="C183" s="1"/>
      <c r="D183" s="195"/>
      <c r="E183" s="1"/>
      <c r="F183" s="195"/>
      <c r="G183" s="1"/>
      <c r="H183" s="1"/>
      <c r="I183" s="1"/>
      <c r="J183" s="1"/>
      <c r="K183" s="1"/>
      <c r="L183" s="28"/>
      <c r="M183" s="1"/>
    </row>
    <row r="184" spans="1:13" x14ac:dyDescent="0.2">
      <c r="A184" s="1"/>
      <c r="B184" s="1"/>
      <c r="C184" s="1"/>
      <c r="D184" s="195"/>
      <c r="E184" s="1"/>
      <c r="F184" s="195"/>
      <c r="G184" s="1"/>
      <c r="H184" s="1"/>
      <c r="I184" s="1"/>
      <c r="J184" s="1"/>
      <c r="K184" s="1"/>
      <c r="L184" s="28"/>
      <c r="M184" s="1"/>
    </row>
    <row r="185" spans="1:13" x14ac:dyDescent="0.2">
      <c r="A185" s="1"/>
      <c r="B185" s="1"/>
      <c r="C185" s="1"/>
      <c r="D185" s="195"/>
      <c r="E185" s="1"/>
      <c r="F185" s="195"/>
      <c r="G185" s="1"/>
      <c r="H185" s="1"/>
      <c r="I185" s="1"/>
      <c r="J185" s="1"/>
      <c r="K185" s="1"/>
      <c r="L185" s="28"/>
      <c r="M185" s="1"/>
    </row>
    <row r="186" spans="1:13" x14ac:dyDescent="0.2">
      <c r="A186" s="1"/>
      <c r="B186" s="1"/>
      <c r="C186" s="1"/>
      <c r="D186" s="195"/>
      <c r="E186" s="1"/>
      <c r="F186" s="195"/>
      <c r="G186" s="1"/>
      <c r="H186" s="1"/>
      <c r="I186" s="1"/>
      <c r="J186" s="1"/>
      <c r="K186" s="1"/>
      <c r="L186" s="28"/>
      <c r="M186" s="1"/>
    </row>
    <row r="187" spans="1:13" x14ac:dyDescent="0.2">
      <c r="A187" s="1"/>
      <c r="B187" s="1"/>
      <c r="C187" s="1"/>
      <c r="D187" s="195"/>
      <c r="E187" s="1"/>
      <c r="F187" s="195"/>
      <c r="G187" s="1"/>
      <c r="H187" s="1"/>
      <c r="I187" s="1"/>
      <c r="J187" s="1"/>
      <c r="K187" s="1"/>
      <c r="L187" s="28"/>
      <c r="M187" s="1"/>
    </row>
    <row r="188" spans="1:13" x14ac:dyDescent="0.2">
      <c r="A188" s="1"/>
      <c r="B188" s="1"/>
      <c r="C188" s="1"/>
      <c r="D188" s="195"/>
      <c r="E188" s="1"/>
      <c r="F188" s="195"/>
      <c r="G188" s="1"/>
      <c r="H188" s="1"/>
      <c r="I188" s="1"/>
      <c r="J188" s="1"/>
      <c r="K188" s="1"/>
      <c r="L188" s="28"/>
      <c r="M188" s="1"/>
    </row>
    <row r="189" spans="1:13" x14ac:dyDescent="0.2">
      <c r="A189" s="1"/>
      <c r="B189" s="1"/>
      <c r="C189" s="1"/>
      <c r="D189" s="195"/>
      <c r="E189" s="1"/>
      <c r="F189" s="195"/>
      <c r="G189" s="1"/>
      <c r="H189" s="1"/>
      <c r="I189" s="1"/>
      <c r="J189" s="1"/>
      <c r="K189" s="1"/>
      <c r="L189" s="28"/>
      <c r="M189" s="1"/>
    </row>
    <row r="190" spans="1:13" x14ac:dyDescent="0.2">
      <c r="A190" s="1"/>
      <c r="B190" s="1"/>
      <c r="C190" s="1"/>
      <c r="D190" s="195"/>
      <c r="E190" s="1"/>
      <c r="F190" s="195"/>
      <c r="G190" s="1"/>
      <c r="H190" s="1"/>
      <c r="I190" s="1"/>
      <c r="J190" s="1"/>
      <c r="K190" s="1"/>
      <c r="L190" s="28"/>
      <c r="M190" s="1"/>
    </row>
    <row r="191" spans="1:13" x14ac:dyDescent="0.2">
      <c r="A191" s="1"/>
      <c r="B191" s="1"/>
      <c r="C191" s="1"/>
      <c r="D191" s="195"/>
      <c r="E191" s="1"/>
      <c r="F191" s="195"/>
      <c r="G191" s="1"/>
      <c r="H191" s="1"/>
      <c r="I191" s="1"/>
      <c r="J191" s="1"/>
      <c r="K191" s="1"/>
      <c r="L191" s="28"/>
      <c r="M191" s="1"/>
    </row>
    <row r="192" spans="1:13" x14ac:dyDescent="0.2">
      <c r="A192" s="1"/>
      <c r="B192" s="1"/>
      <c r="C192" s="1"/>
      <c r="D192" s="195"/>
      <c r="E192" s="1"/>
      <c r="F192" s="195"/>
      <c r="G192" s="1"/>
      <c r="H192" s="1"/>
      <c r="I192" s="1"/>
      <c r="J192" s="1"/>
      <c r="K192" s="1"/>
      <c r="L192" s="28"/>
      <c r="M192" s="1"/>
    </row>
    <row r="193" spans="1:13" x14ac:dyDescent="0.2">
      <c r="A193" s="1"/>
      <c r="B193" s="1"/>
      <c r="C193" s="1"/>
      <c r="D193" s="195"/>
      <c r="E193" s="1"/>
      <c r="F193" s="195"/>
      <c r="G193" s="1"/>
      <c r="H193" s="1"/>
      <c r="I193" s="1"/>
      <c r="J193" s="1"/>
      <c r="K193" s="1"/>
      <c r="L193" s="28"/>
      <c r="M193" s="1"/>
    </row>
    <row r="194" spans="1:13" x14ac:dyDescent="0.2">
      <c r="A194" s="1"/>
      <c r="B194" s="1"/>
      <c r="C194" s="1"/>
      <c r="D194" s="195"/>
      <c r="E194" s="1"/>
      <c r="F194" s="195"/>
      <c r="G194" s="1"/>
      <c r="H194" s="1"/>
      <c r="I194" s="1"/>
      <c r="J194" s="1"/>
      <c r="K194" s="1"/>
      <c r="L194" s="28"/>
      <c r="M194" s="1"/>
    </row>
    <row r="195" spans="1:13" x14ac:dyDescent="0.2">
      <c r="A195" s="1"/>
      <c r="B195" s="1"/>
      <c r="C195" s="1"/>
      <c r="D195" s="195"/>
      <c r="E195" s="1"/>
      <c r="F195" s="195"/>
      <c r="G195" s="1"/>
      <c r="H195" s="1"/>
      <c r="I195" s="1"/>
      <c r="J195" s="1"/>
      <c r="K195" s="1"/>
      <c r="L195" s="28"/>
      <c r="M195" s="1"/>
    </row>
    <row r="196" spans="1:13" x14ac:dyDescent="0.2">
      <c r="A196" s="1"/>
      <c r="B196" s="1"/>
      <c r="C196" s="1"/>
      <c r="D196" s="195"/>
      <c r="E196" s="1"/>
      <c r="F196" s="195"/>
      <c r="G196" s="1"/>
      <c r="H196" s="1"/>
      <c r="I196" s="1"/>
      <c r="J196" s="1"/>
      <c r="K196" s="1"/>
      <c r="L196" s="28"/>
      <c r="M196" s="1"/>
    </row>
    <row r="197" spans="1:13" x14ac:dyDescent="0.2">
      <c r="A197" s="1"/>
      <c r="B197" s="1"/>
      <c r="C197" s="1"/>
      <c r="D197" s="195"/>
      <c r="E197" s="1"/>
      <c r="F197" s="195"/>
      <c r="G197" s="1"/>
      <c r="H197" s="1"/>
      <c r="I197" s="1"/>
      <c r="J197" s="1"/>
      <c r="K197" s="1"/>
      <c r="L197" s="28"/>
      <c r="M197" s="1"/>
    </row>
    <row r="198" spans="1:13" x14ac:dyDescent="0.2">
      <c r="A198" s="1"/>
      <c r="B198" s="1"/>
      <c r="C198" s="1"/>
      <c r="D198" s="195"/>
      <c r="E198" s="1"/>
      <c r="F198" s="195"/>
      <c r="G198" s="1"/>
      <c r="H198" s="1"/>
      <c r="I198" s="1"/>
      <c r="J198" s="1"/>
      <c r="K198" s="1"/>
      <c r="L198" s="28"/>
      <c r="M198" s="1"/>
    </row>
    <row r="199" spans="1:13" x14ac:dyDescent="0.2">
      <c r="A199" s="1"/>
      <c r="B199" s="1"/>
      <c r="C199" s="1"/>
      <c r="D199" s="195"/>
      <c r="E199" s="1"/>
      <c r="F199" s="195"/>
      <c r="G199" s="1"/>
      <c r="H199" s="1"/>
      <c r="I199" s="1"/>
      <c r="J199" s="1"/>
      <c r="K199" s="1"/>
      <c r="L199" s="28"/>
      <c r="M199" s="1"/>
    </row>
    <row r="200" spans="1:13" x14ac:dyDescent="0.2">
      <c r="A200" s="1"/>
      <c r="B200" s="1"/>
      <c r="C200" s="1"/>
      <c r="D200" s="195"/>
      <c r="E200" s="1"/>
      <c r="F200" s="195"/>
      <c r="G200" s="1"/>
      <c r="H200" s="1"/>
      <c r="I200" s="1"/>
      <c r="J200" s="1"/>
      <c r="K200" s="1"/>
      <c r="L200" s="28"/>
      <c r="M200" s="1"/>
    </row>
    <row r="201" spans="1:13" x14ac:dyDescent="0.2">
      <c r="A201" s="1"/>
      <c r="B201" s="1"/>
      <c r="C201" s="1"/>
      <c r="D201" s="195"/>
      <c r="E201" s="1"/>
      <c r="F201" s="195"/>
      <c r="G201" s="1"/>
      <c r="H201" s="1"/>
      <c r="I201" s="1"/>
      <c r="J201" s="1"/>
      <c r="K201" s="1"/>
      <c r="L201" s="28"/>
      <c r="M201" s="1"/>
    </row>
    <row r="202" spans="1:13" x14ac:dyDescent="0.2">
      <c r="A202" s="1"/>
      <c r="B202" s="1"/>
      <c r="C202" s="1"/>
      <c r="D202" s="195"/>
      <c r="E202" s="1"/>
      <c r="F202" s="195"/>
      <c r="G202" s="1"/>
      <c r="H202" s="1"/>
      <c r="I202" s="1"/>
      <c r="J202" s="1"/>
      <c r="K202" s="1"/>
      <c r="L202" s="28"/>
      <c r="M202" s="1"/>
    </row>
    <row r="203" spans="1:13" x14ac:dyDescent="0.2">
      <c r="A203" s="1"/>
      <c r="B203" s="1"/>
      <c r="C203" s="1"/>
      <c r="D203" s="195"/>
      <c r="E203" s="1"/>
      <c r="F203" s="195"/>
      <c r="G203" s="1"/>
      <c r="H203" s="1"/>
      <c r="I203" s="1"/>
      <c r="J203" s="1"/>
      <c r="K203" s="1"/>
      <c r="L203" s="28"/>
      <c r="M203" s="1"/>
    </row>
    <row r="204" spans="1:13" x14ac:dyDescent="0.2">
      <c r="A204" s="1"/>
      <c r="B204" s="1"/>
      <c r="C204" s="1"/>
      <c r="D204" s="195"/>
      <c r="E204" s="1"/>
      <c r="F204" s="195"/>
      <c r="G204" s="1"/>
      <c r="H204" s="1"/>
      <c r="I204" s="1"/>
      <c r="J204" s="1"/>
      <c r="K204" s="1"/>
      <c r="L204" s="28"/>
      <c r="M204" s="1"/>
    </row>
    <row r="205" spans="1:13" x14ac:dyDescent="0.2">
      <c r="A205" s="1"/>
      <c r="B205" s="1"/>
      <c r="C205" s="1"/>
      <c r="D205" s="195"/>
      <c r="E205" s="1"/>
      <c r="F205" s="195"/>
      <c r="G205" s="1"/>
      <c r="H205" s="1"/>
      <c r="I205" s="1"/>
      <c r="J205" s="1"/>
      <c r="K205" s="1"/>
      <c r="L205" s="28"/>
      <c r="M205" s="1"/>
    </row>
    <row r="206" spans="1:13" x14ac:dyDescent="0.2">
      <c r="A206" s="1"/>
      <c r="B206" s="1"/>
      <c r="C206" s="1"/>
      <c r="D206" s="195"/>
      <c r="E206" s="1"/>
      <c r="F206" s="195"/>
      <c r="G206" s="1"/>
      <c r="H206" s="1"/>
      <c r="I206" s="1"/>
      <c r="J206" s="1"/>
      <c r="K206" s="1"/>
      <c r="L206" s="28"/>
      <c r="M206" s="1"/>
    </row>
    <row r="207" spans="1:13" x14ac:dyDescent="0.2">
      <c r="A207" s="1"/>
      <c r="B207" s="1"/>
      <c r="C207" s="1"/>
      <c r="D207" s="195"/>
      <c r="E207" s="1"/>
      <c r="F207" s="195"/>
      <c r="G207" s="1"/>
      <c r="H207" s="1"/>
      <c r="I207" s="1"/>
      <c r="J207" s="1"/>
      <c r="K207" s="1"/>
      <c r="L207" s="28"/>
      <c r="M207" s="1"/>
    </row>
    <row r="208" spans="1:13" x14ac:dyDescent="0.2">
      <c r="A208" s="1"/>
      <c r="B208" s="1"/>
      <c r="C208" s="1"/>
      <c r="D208" s="195"/>
      <c r="E208" s="1"/>
      <c r="F208" s="195"/>
      <c r="G208" s="1"/>
      <c r="H208" s="1"/>
      <c r="I208" s="1"/>
      <c r="J208" s="1"/>
      <c r="K208" s="1"/>
      <c r="L208" s="28"/>
      <c r="M208" s="1"/>
    </row>
    <row r="209" spans="1:13" x14ac:dyDescent="0.2">
      <c r="A209" s="1"/>
      <c r="B209" s="1"/>
      <c r="C209" s="1"/>
      <c r="D209" s="195"/>
      <c r="E209" s="1"/>
      <c r="F209" s="195"/>
      <c r="G209" s="1"/>
      <c r="H209" s="1"/>
      <c r="I209" s="1"/>
      <c r="J209" s="1"/>
      <c r="K209" s="1"/>
      <c r="L209" s="28"/>
      <c r="M209" s="1"/>
    </row>
    <row r="210" spans="1:13" x14ac:dyDescent="0.2">
      <c r="A210" s="1"/>
      <c r="B210" s="1"/>
      <c r="C210" s="1"/>
      <c r="D210" s="195"/>
      <c r="E210" s="1"/>
      <c r="F210" s="195"/>
      <c r="G210" s="1"/>
      <c r="H210" s="1"/>
      <c r="I210" s="1"/>
      <c r="J210" s="1"/>
      <c r="K210" s="1"/>
      <c r="L210" s="28"/>
      <c r="M210" s="1"/>
    </row>
    <row r="211" spans="1:13" x14ac:dyDescent="0.2">
      <c r="A211" s="1"/>
      <c r="B211" s="1"/>
      <c r="C211" s="1"/>
      <c r="D211" s="195"/>
      <c r="E211" s="1"/>
      <c r="F211" s="195"/>
      <c r="G211" s="1"/>
      <c r="H211" s="1"/>
      <c r="I211" s="1"/>
      <c r="J211" s="1"/>
      <c r="K211" s="1"/>
      <c r="L211" s="28"/>
      <c r="M211" s="1"/>
    </row>
    <row r="212" spans="1:13" x14ac:dyDescent="0.2">
      <c r="A212" s="1"/>
      <c r="B212" s="1"/>
      <c r="C212" s="1"/>
      <c r="D212" s="195"/>
      <c r="E212" s="1"/>
      <c r="F212" s="195"/>
      <c r="G212" s="1"/>
      <c r="H212" s="1"/>
      <c r="I212" s="1"/>
      <c r="J212" s="1"/>
      <c r="K212" s="1"/>
      <c r="L212" s="28"/>
      <c r="M212" s="1"/>
    </row>
    <row r="213" spans="1:13" x14ac:dyDescent="0.2">
      <c r="A213" s="1"/>
      <c r="B213" s="1"/>
      <c r="C213" s="1"/>
      <c r="D213" s="195"/>
      <c r="E213" s="1"/>
      <c r="F213" s="195"/>
      <c r="G213" s="1"/>
      <c r="H213" s="1"/>
      <c r="I213" s="1"/>
      <c r="J213" s="1"/>
      <c r="K213" s="1"/>
      <c r="L213" s="28"/>
      <c r="M213" s="1"/>
    </row>
    <row r="214" spans="1:13" x14ac:dyDescent="0.2">
      <c r="A214" s="1"/>
      <c r="B214" s="1"/>
      <c r="C214" s="1"/>
      <c r="D214" s="195"/>
      <c r="E214" s="1"/>
      <c r="F214" s="195"/>
      <c r="G214" s="1"/>
      <c r="H214" s="1"/>
      <c r="I214" s="1"/>
      <c r="J214" s="1"/>
      <c r="K214" s="1"/>
      <c r="L214" s="28"/>
      <c r="M214" s="1"/>
    </row>
    <row r="215" spans="1:13" x14ac:dyDescent="0.2">
      <c r="A215" s="1"/>
      <c r="B215" s="1"/>
      <c r="C215" s="1"/>
      <c r="D215" s="195"/>
      <c r="E215" s="1"/>
      <c r="F215" s="195"/>
      <c r="G215" s="1"/>
      <c r="H215" s="1"/>
      <c r="I215" s="1"/>
      <c r="J215" s="1"/>
      <c r="K215" s="1"/>
      <c r="L215" s="28"/>
      <c r="M215" s="1"/>
    </row>
    <row r="216" spans="1:13" x14ac:dyDescent="0.2">
      <c r="A216" s="1"/>
      <c r="B216" s="1"/>
      <c r="C216" s="1"/>
      <c r="D216" s="195"/>
      <c r="E216" s="1"/>
      <c r="F216" s="195"/>
      <c r="G216" s="1"/>
      <c r="H216" s="1"/>
      <c r="I216" s="1"/>
      <c r="J216" s="1"/>
      <c r="K216" s="1"/>
      <c r="L216" s="28"/>
      <c r="M216" s="1"/>
    </row>
    <row r="217" spans="1:13" x14ac:dyDescent="0.2">
      <c r="A217" s="1"/>
      <c r="B217" s="1"/>
      <c r="C217" s="1"/>
      <c r="D217" s="195"/>
      <c r="E217" s="1"/>
      <c r="F217" s="195"/>
      <c r="G217" s="1"/>
      <c r="H217" s="1"/>
      <c r="I217" s="1"/>
      <c r="J217" s="1"/>
      <c r="K217" s="1"/>
      <c r="L217" s="28"/>
      <c r="M217" s="1"/>
    </row>
    <row r="218" spans="1:13" x14ac:dyDescent="0.2">
      <c r="A218" s="1"/>
      <c r="B218" s="1"/>
      <c r="C218" s="1"/>
      <c r="D218" s="195"/>
      <c r="E218" s="1"/>
      <c r="F218" s="195"/>
      <c r="G218" s="1"/>
      <c r="H218" s="1"/>
      <c r="I218" s="1"/>
      <c r="J218" s="1"/>
      <c r="K218" s="1"/>
      <c r="L218" s="28"/>
      <c r="M218" s="1"/>
    </row>
    <row r="219" spans="1:13" x14ac:dyDescent="0.2">
      <c r="A219" s="1"/>
      <c r="B219" s="1"/>
      <c r="C219" s="1"/>
      <c r="D219" s="195"/>
      <c r="E219" s="1"/>
      <c r="F219" s="195"/>
      <c r="G219" s="1"/>
      <c r="H219" s="1"/>
      <c r="I219" s="1"/>
      <c r="J219" s="1"/>
      <c r="K219" s="1"/>
      <c r="L219" s="28"/>
      <c r="M219" s="1"/>
    </row>
    <row r="220" spans="1:13" x14ac:dyDescent="0.2">
      <c r="A220" s="1"/>
      <c r="B220" s="1"/>
      <c r="C220" s="1"/>
      <c r="D220" s="195"/>
      <c r="E220" s="1"/>
      <c r="F220" s="195"/>
      <c r="G220" s="1"/>
      <c r="H220" s="1"/>
      <c r="I220" s="1"/>
      <c r="J220" s="1"/>
      <c r="K220" s="1"/>
      <c r="L220" s="28"/>
      <c r="M220" s="1"/>
    </row>
    <row r="221" spans="1:13" x14ac:dyDescent="0.2">
      <c r="A221" s="1"/>
      <c r="B221" s="1"/>
      <c r="C221" s="1"/>
      <c r="D221" s="195"/>
      <c r="E221" s="1"/>
      <c r="F221" s="195"/>
      <c r="G221" s="1"/>
      <c r="H221" s="1"/>
      <c r="I221" s="1"/>
      <c r="J221" s="1"/>
      <c r="K221" s="1"/>
      <c r="L221" s="28"/>
      <c r="M221" s="1"/>
    </row>
    <row r="222" spans="1:13" x14ac:dyDescent="0.2">
      <c r="A222" s="1"/>
      <c r="B222" s="1"/>
      <c r="C222" s="1"/>
      <c r="D222" s="195"/>
      <c r="E222" s="1"/>
      <c r="F222" s="195"/>
      <c r="G222" s="1"/>
      <c r="H222" s="1"/>
      <c r="I222" s="1"/>
      <c r="J222" s="1"/>
      <c r="K222" s="1"/>
      <c r="L222" s="28"/>
      <c r="M222" s="1"/>
    </row>
    <row r="223" spans="1:13" x14ac:dyDescent="0.2">
      <c r="A223" s="1"/>
      <c r="B223" s="1"/>
      <c r="C223" s="1"/>
      <c r="D223" s="195"/>
      <c r="E223" s="1"/>
      <c r="F223" s="195"/>
      <c r="G223" s="1"/>
      <c r="H223" s="1"/>
      <c r="I223" s="1"/>
      <c r="J223" s="1"/>
      <c r="K223" s="1"/>
      <c r="L223" s="28"/>
      <c r="M223" s="1"/>
    </row>
    <row r="224" spans="1:13" x14ac:dyDescent="0.2">
      <c r="A224" s="1"/>
      <c r="B224" s="1"/>
      <c r="C224" s="1"/>
      <c r="D224" s="195"/>
      <c r="E224" s="1"/>
      <c r="F224" s="195"/>
      <c r="G224" s="1"/>
      <c r="H224" s="1"/>
      <c r="I224" s="1"/>
      <c r="J224" s="1"/>
      <c r="K224" s="1"/>
      <c r="L224" s="28"/>
      <c r="M224" s="1"/>
    </row>
    <row r="225" spans="1:13" x14ac:dyDescent="0.2">
      <c r="A225" s="1"/>
      <c r="B225" s="1"/>
      <c r="C225" s="1"/>
      <c r="D225" s="195"/>
      <c r="E225" s="1"/>
      <c r="F225" s="195"/>
      <c r="G225" s="1"/>
      <c r="H225" s="1"/>
      <c r="I225" s="1"/>
      <c r="J225" s="1"/>
      <c r="K225" s="1"/>
      <c r="L225" s="28"/>
      <c r="M225" s="1"/>
    </row>
    <row r="226" spans="1:13" x14ac:dyDescent="0.2">
      <c r="A226" s="1"/>
      <c r="B226" s="1"/>
      <c r="C226" s="1"/>
      <c r="D226" s="195"/>
      <c r="E226" s="1"/>
      <c r="F226" s="195"/>
      <c r="G226" s="1"/>
      <c r="H226" s="1"/>
      <c r="I226" s="1"/>
      <c r="J226" s="1"/>
      <c r="K226" s="1"/>
      <c r="L226" s="28"/>
      <c r="M226" s="1"/>
    </row>
    <row r="227" spans="1:13" x14ac:dyDescent="0.2">
      <c r="A227" s="1"/>
      <c r="B227" s="1"/>
      <c r="C227" s="1"/>
      <c r="D227" s="195"/>
      <c r="E227" s="1"/>
      <c r="F227" s="195"/>
      <c r="G227" s="1"/>
      <c r="H227" s="1"/>
      <c r="I227" s="1"/>
      <c r="J227" s="1"/>
      <c r="K227" s="1"/>
      <c r="L227" s="28"/>
      <c r="M227" s="1"/>
    </row>
    <row r="228" spans="1:13" x14ac:dyDescent="0.2">
      <c r="A228" s="1"/>
      <c r="B228" s="1"/>
      <c r="C228" s="1"/>
      <c r="D228" s="195"/>
      <c r="E228" s="1"/>
      <c r="F228" s="195"/>
      <c r="G228" s="1"/>
      <c r="H228" s="1"/>
      <c r="I228" s="1"/>
      <c r="J228" s="1"/>
      <c r="K228" s="1"/>
      <c r="L228" s="28"/>
      <c r="M228" s="1"/>
    </row>
    <row r="229" spans="1:13" x14ac:dyDescent="0.2">
      <c r="A229" s="1"/>
      <c r="B229" s="1"/>
      <c r="C229" s="1"/>
      <c r="D229" s="195"/>
      <c r="E229" s="1"/>
      <c r="F229" s="195"/>
      <c r="G229" s="1"/>
      <c r="H229" s="1"/>
      <c r="I229" s="1"/>
      <c r="J229" s="1"/>
      <c r="K229" s="1"/>
      <c r="L229" s="28"/>
      <c r="M229" s="1"/>
    </row>
    <row r="230" spans="1:13" x14ac:dyDescent="0.2">
      <c r="A230" s="1"/>
      <c r="B230" s="1"/>
      <c r="C230" s="1"/>
      <c r="D230" s="195"/>
      <c r="E230" s="1"/>
      <c r="F230" s="195"/>
      <c r="G230" s="1"/>
      <c r="H230" s="1"/>
      <c r="I230" s="1"/>
      <c r="J230" s="1"/>
      <c r="K230" s="1"/>
      <c r="L230" s="28"/>
      <c r="M230" s="1"/>
    </row>
    <row r="231" spans="1:13" x14ac:dyDescent="0.2">
      <c r="A231" s="1"/>
      <c r="B231" s="1"/>
      <c r="C231" s="1"/>
      <c r="D231" s="195"/>
      <c r="E231" s="1"/>
      <c r="F231" s="195"/>
      <c r="G231" s="1"/>
      <c r="H231" s="1"/>
      <c r="I231" s="1"/>
      <c r="J231" s="1"/>
      <c r="K231" s="1"/>
      <c r="L231" s="28"/>
      <c r="M231" s="1"/>
    </row>
    <row r="232" spans="1:13" x14ac:dyDescent="0.2">
      <c r="A232" s="1"/>
      <c r="B232" s="1"/>
      <c r="C232" s="1"/>
      <c r="D232" s="195"/>
      <c r="E232" s="1"/>
      <c r="F232" s="195"/>
      <c r="G232" s="1"/>
      <c r="H232" s="1"/>
      <c r="I232" s="1"/>
      <c r="J232" s="1"/>
      <c r="K232" s="1"/>
      <c r="L232" s="28"/>
      <c r="M232" s="1"/>
    </row>
    <row r="233" spans="1:13" x14ac:dyDescent="0.2">
      <c r="A233" s="1"/>
      <c r="B233" s="1"/>
      <c r="C233" s="1"/>
      <c r="D233" s="195"/>
      <c r="E233" s="1"/>
      <c r="F233" s="195"/>
      <c r="G233" s="1"/>
      <c r="H233" s="1"/>
      <c r="I233" s="1"/>
      <c r="J233" s="1"/>
      <c r="K233" s="1"/>
      <c r="L233" s="28"/>
      <c r="M233" s="1"/>
    </row>
    <row r="234" spans="1:13" x14ac:dyDescent="0.2">
      <c r="A234" s="1"/>
      <c r="B234" s="1"/>
      <c r="C234" s="1"/>
      <c r="D234" s="195"/>
      <c r="E234" s="1"/>
      <c r="F234" s="195"/>
      <c r="G234" s="1"/>
      <c r="H234" s="1"/>
      <c r="I234" s="1"/>
      <c r="J234" s="1"/>
      <c r="K234" s="1"/>
      <c r="L234" s="28"/>
      <c r="M234" s="1"/>
    </row>
    <row r="235" spans="1:13" x14ac:dyDescent="0.2">
      <c r="A235" s="1"/>
      <c r="B235" s="1"/>
      <c r="C235" s="1"/>
      <c r="D235" s="195"/>
      <c r="E235" s="1"/>
      <c r="F235" s="195"/>
      <c r="G235" s="1"/>
      <c r="H235" s="1"/>
      <c r="I235" s="1"/>
      <c r="J235" s="1"/>
      <c r="K235" s="1"/>
      <c r="L235" s="28"/>
      <c r="M235" s="1"/>
    </row>
    <row r="236" spans="1:13" x14ac:dyDescent="0.2">
      <c r="A236" s="1"/>
      <c r="B236" s="1"/>
      <c r="C236" s="1"/>
      <c r="D236" s="195"/>
      <c r="E236" s="1"/>
      <c r="F236" s="195"/>
      <c r="G236" s="1"/>
      <c r="H236" s="1"/>
      <c r="I236" s="1"/>
      <c r="J236" s="1"/>
      <c r="K236" s="1"/>
      <c r="L236" s="28"/>
      <c r="M236" s="1"/>
    </row>
    <row r="237" spans="1:13" x14ac:dyDescent="0.2">
      <c r="A237" s="1"/>
      <c r="B237" s="1"/>
      <c r="C237" s="1"/>
      <c r="D237" s="195"/>
      <c r="E237" s="1"/>
      <c r="F237" s="195"/>
      <c r="G237" s="1"/>
      <c r="H237" s="1"/>
      <c r="I237" s="1"/>
      <c r="J237" s="1"/>
      <c r="K237" s="1"/>
      <c r="L237" s="28"/>
      <c r="M237" s="1"/>
    </row>
    <row r="238" spans="1:13" x14ac:dyDescent="0.2">
      <c r="A238" s="1"/>
      <c r="B238" s="1"/>
      <c r="C238" s="1"/>
      <c r="D238" s="195"/>
      <c r="E238" s="1"/>
      <c r="F238" s="195"/>
      <c r="G238" s="1"/>
      <c r="H238" s="1"/>
      <c r="I238" s="1"/>
      <c r="J238" s="1"/>
      <c r="K238" s="1"/>
      <c r="L238" s="28"/>
      <c r="M238" s="1"/>
    </row>
    <row r="239" spans="1:13" x14ac:dyDescent="0.2">
      <c r="A239" s="1"/>
      <c r="B239" s="1"/>
      <c r="C239" s="1"/>
      <c r="D239" s="195"/>
      <c r="E239" s="1"/>
      <c r="F239" s="195"/>
      <c r="G239" s="1"/>
      <c r="H239" s="1"/>
      <c r="I239" s="1"/>
      <c r="J239" s="1"/>
      <c r="K239" s="1"/>
      <c r="L239" s="28"/>
      <c r="M239" s="1"/>
    </row>
    <row r="240" spans="1:13" x14ac:dyDescent="0.2">
      <c r="A240" s="1"/>
      <c r="B240" s="1"/>
      <c r="C240" s="1"/>
      <c r="D240" s="195"/>
      <c r="E240" s="1"/>
      <c r="F240" s="195"/>
      <c r="G240" s="1"/>
      <c r="H240" s="1"/>
      <c r="I240" s="1"/>
      <c r="J240" s="1"/>
      <c r="K240" s="1"/>
      <c r="L240" s="28"/>
      <c r="M240" s="1"/>
    </row>
    <row r="241" spans="1:13" x14ac:dyDescent="0.2">
      <c r="A241" s="1"/>
      <c r="B241" s="1"/>
      <c r="C241" s="1"/>
      <c r="D241" s="195"/>
      <c r="E241" s="1"/>
      <c r="F241" s="195"/>
      <c r="G241" s="1"/>
      <c r="H241" s="1"/>
      <c r="I241" s="1"/>
      <c r="J241" s="1"/>
      <c r="K241" s="1"/>
      <c r="L241" s="28"/>
      <c r="M241" s="1"/>
    </row>
    <row r="242" spans="1:13" x14ac:dyDescent="0.2">
      <c r="A242" s="1"/>
      <c r="B242" s="1"/>
      <c r="C242" s="1"/>
      <c r="D242" s="195"/>
      <c r="E242" s="1"/>
      <c r="F242" s="195"/>
      <c r="G242" s="1"/>
      <c r="H242" s="1"/>
      <c r="I242" s="1"/>
      <c r="J242" s="1"/>
      <c r="K242" s="1"/>
      <c r="L242" s="28"/>
      <c r="M242" s="1"/>
    </row>
    <row r="243" spans="1:13" x14ac:dyDescent="0.2">
      <c r="A243" s="1"/>
      <c r="B243" s="1"/>
      <c r="C243" s="1"/>
      <c r="D243" s="195"/>
      <c r="E243" s="1"/>
      <c r="F243" s="195"/>
      <c r="G243" s="1"/>
      <c r="H243" s="1"/>
      <c r="I243" s="1"/>
      <c r="J243" s="1"/>
      <c r="K243" s="1"/>
      <c r="L243" s="28"/>
      <c r="M243" s="1"/>
    </row>
    <row r="244" spans="1:13" x14ac:dyDescent="0.2">
      <c r="A244" s="1"/>
      <c r="B244" s="1"/>
      <c r="C244" s="1"/>
      <c r="D244" s="195"/>
      <c r="E244" s="1"/>
      <c r="F244" s="195"/>
      <c r="G244" s="1"/>
      <c r="H244" s="1"/>
      <c r="I244" s="1"/>
      <c r="J244" s="1"/>
      <c r="K244" s="1"/>
      <c r="L244" s="28"/>
      <c r="M244" s="1"/>
    </row>
    <row r="245" spans="1:13" x14ac:dyDescent="0.2">
      <c r="A245" s="1"/>
      <c r="B245" s="1"/>
      <c r="C245" s="1"/>
      <c r="D245" s="195"/>
      <c r="E245" s="1"/>
      <c r="F245" s="195"/>
      <c r="G245" s="1"/>
      <c r="H245" s="1"/>
      <c r="I245" s="1"/>
      <c r="J245" s="1"/>
      <c r="K245" s="1"/>
      <c r="L245" s="28"/>
      <c r="M245" s="1"/>
    </row>
    <row r="246" spans="1:13" x14ac:dyDescent="0.2">
      <c r="A246" s="1"/>
      <c r="B246" s="1"/>
      <c r="C246" s="1"/>
      <c r="D246" s="195"/>
      <c r="E246" s="1"/>
      <c r="F246" s="195"/>
      <c r="G246" s="1"/>
      <c r="H246" s="1"/>
      <c r="I246" s="1"/>
      <c r="J246" s="1"/>
      <c r="K246" s="1"/>
      <c r="L246" s="28"/>
      <c r="M246" s="1"/>
    </row>
    <row r="247" spans="1:13" x14ac:dyDescent="0.2">
      <c r="A247" s="1"/>
      <c r="B247" s="1"/>
      <c r="C247" s="1"/>
      <c r="D247" s="195"/>
      <c r="E247" s="1"/>
      <c r="F247" s="195"/>
      <c r="G247" s="1"/>
      <c r="H247" s="1"/>
      <c r="I247" s="1"/>
      <c r="J247" s="1"/>
      <c r="K247" s="1"/>
      <c r="L247" s="28"/>
      <c r="M247" s="1"/>
    </row>
    <row r="248" spans="1:13" x14ac:dyDescent="0.2">
      <c r="A248" s="1"/>
      <c r="B248" s="1"/>
      <c r="C248" s="1"/>
      <c r="D248" s="195"/>
      <c r="E248" s="1"/>
      <c r="F248" s="195"/>
      <c r="G248" s="1"/>
      <c r="H248" s="1"/>
      <c r="I248" s="1"/>
      <c r="J248" s="1"/>
      <c r="K248" s="1"/>
      <c r="L248" s="28"/>
      <c r="M248" s="1"/>
    </row>
    <row r="249" spans="1:13" x14ac:dyDescent="0.2">
      <c r="A249" s="1"/>
      <c r="B249" s="1"/>
      <c r="C249" s="1"/>
      <c r="D249" s="195"/>
      <c r="E249" s="1"/>
      <c r="F249" s="195"/>
      <c r="G249" s="1"/>
      <c r="H249" s="1"/>
      <c r="I249" s="1"/>
      <c r="J249" s="1"/>
      <c r="K249" s="1"/>
      <c r="L249" s="28"/>
      <c r="M249" s="1"/>
    </row>
    <row r="250" spans="1:13" x14ac:dyDescent="0.2">
      <c r="A250" s="1"/>
      <c r="B250" s="1"/>
      <c r="C250" s="1"/>
      <c r="D250" s="195"/>
      <c r="E250" s="1"/>
      <c r="F250" s="195"/>
      <c r="G250" s="1"/>
      <c r="H250" s="1"/>
      <c r="I250" s="1"/>
      <c r="J250" s="1"/>
      <c r="K250" s="1"/>
      <c r="L250" s="28"/>
      <c r="M250" s="1"/>
    </row>
    <row r="251" spans="1:13" x14ac:dyDescent="0.2">
      <c r="A251" s="1"/>
      <c r="B251" s="1"/>
      <c r="C251" s="1"/>
      <c r="D251" s="195"/>
      <c r="E251" s="1"/>
      <c r="F251" s="195"/>
      <c r="G251" s="1"/>
      <c r="H251" s="1"/>
      <c r="I251" s="1"/>
      <c r="J251" s="1"/>
      <c r="K251" s="1"/>
      <c r="L251" s="28"/>
      <c r="M251" s="1"/>
    </row>
    <row r="252" spans="1:13" x14ac:dyDescent="0.2">
      <c r="A252" s="1"/>
      <c r="B252" s="1"/>
      <c r="C252" s="1"/>
      <c r="D252" s="195"/>
      <c r="E252" s="1"/>
      <c r="F252" s="195"/>
      <c r="G252" s="1"/>
      <c r="H252" s="1"/>
      <c r="I252" s="1"/>
      <c r="J252" s="1"/>
      <c r="K252" s="1"/>
      <c r="L252" s="28"/>
      <c r="M252" s="1"/>
    </row>
    <row r="253" spans="1:13" x14ac:dyDescent="0.2">
      <c r="A253" s="1"/>
      <c r="B253" s="1"/>
      <c r="C253" s="1"/>
      <c r="D253" s="195"/>
      <c r="E253" s="1"/>
      <c r="F253" s="195"/>
      <c r="G253" s="1"/>
      <c r="H253" s="1"/>
      <c r="I253" s="1"/>
      <c r="J253" s="1"/>
      <c r="K253" s="1"/>
      <c r="L253" s="28"/>
      <c r="M253" s="1"/>
    </row>
    <row r="254" spans="1:13" x14ac:dyDescent="0.2">
      <c r="A254" s="1"/>
      <c r="B254" s="1"/>
      <c r="C254" s="1"/>
      <c r="D254" s="195"/>
      <c r="E254" s="1"/>
      <c r="F254" s="195"/>
      <c r="G254" s="1"/>
      <c r="H254" s="1"/>
      <c r="I254" s="1"/>
      <c r="J254" s="1"/>
      <c r="K254" s="1"/>
      <c r="L254" s="28"/>
      <c r="M254" s="1"/>
    </row>
    <row r="255" spans="1:13" x14ac:dyDescent="0.2">
      <c r="A255" s="1"/>
      <c r="B255" s="1"/>
      <c r="C255" s="1"/>
      <c r="D255" s="195"/>
      <c r="E255" s="1"/>
      <c r="F255" s="195"/>
      <c r="G255" s="1"/>
      <c r="H255" s="1"/>
      <c r="I255" s="1"/>
      <c r="J255" s="1"/>
      <c r="K255" s="1"/>
      <c r="L255" s="28"/>
      <c r="M255" s="1"/>
    </row>
    <row r="256" spans="1:13" x14ac:dyDescent="0.2">
      <c r="A256" s="1"/>
      <c r="B256" s="1"/>
      <c r="C256" s="1"/>
      <c r="D256" s="195"/>
      <c r="E256" s="1"/>
      <c r="F256" s="195"/>
      <c r="G256" s="1"/>
      <c r="H256" s="1"/>
      <c r="I256" s="1"/>
      <c r="J256" s="1"/>
      <c r="K256" s="1"/>
      <c r="L256" s="28"/>
      <c r="M256" s="1"/>
    </row>
    <row r="257" spans="1:13" x14ac:dyDescent="0.2">
      <c r="A257" s="1"/>
      <c r="B257" s="1"/>
      <c r="C257" s="1"/>
      <c r="D257" s="195"/>
      <c r="E257" s="1"/>
      <c r="F257" s="195"/>
      <c r="G257" s="1"/>
      <c r="H257" s="1"/>
      <c r="I257" s="1"/>
      <c r="J257" s="1"/>
      <c r="K257" s="1"/>
      <c r="L257" s="28"/>
      <c r="M257" s="1"/>
    </row>
    <row r="258" spans="1:13" x14ac:dyDescent="0.2">
      <c r="A258" s="1"/>
      <c r="B258" s="1"/>
      <c r="C258" s="1"/>
      <c r="D258" s="195"/>
      <c r="E258" s="1"/>
      <c r="F258" s="195"/>
      <c r="G258" s="1"/>
      <c r="H258" s="1"/>
      <c r="I258" s="1"/>
      <c r="J258" s="1"/>
      <c r="K258" s="1"/>
      <c r="L258" s="28"/>
      <c r="M258" s="1"/>
    </row>
    <row r="259" spans="1:13" x14ac:dyDescent="0.2">
      <c r="A259" s="1"/>
      <c r="B259" s="1"/>
      <c r="C259" s="1"/>
      <c r="D259" s="195"/>
      <c r="E259" s="1"/>
      <c r="F259" s="195"/>
      <c r="G259" s="1"/>
      <c r="H259" s="1"/>
      <c r="I259" s="1"/>
      <c r="J259" s="1"/>
      <c r="K259" s="1"/>
      <c r="L259" s="28"/>
      <c r="M259" s="1"/>
    </row>
    <row r="260" spans="1:13" x14ac:dyDescent="0.2">
      <c r="A260" s="1"/>
      <c r="B260" s="1"/>
      <c r="C260" s="1"/>
      <c r="D260" s="195"/>
      <c r="E260" s="1"/>
      <c r="F260" s="195"/>
      <c r="G260" s="1"/>
      <c r="H260" s="1"/>
      <c r="I260" s="1"/>
      <c r="J260" s="1"/>
      <c r="K260" s="1"/>
      <c r="L260" s="28"/>
      <c r="M260" s="1"/>
    </row>
    <row r="261" spans="1:13" x14ac:dyDescent="0.2">
      <c r="A261" s="1"/>
      <c r="B261" s="1"/>
      <c r="C261" s="1"/>
      <c r="D261" s="195"/>
      <c r="E261" s="1"/>
      <c r="F261" s="195"/>
      <c r="G261" s="1"/>
      <c r="H261" s="1"/>
      <c r="I261" s="1"/>
      <c r="J261" s="1"/>
      <c r="K261" s="1"/>
      <c r="L261" s="28"/>
      <c r="M261" s="1"/>
    </row>
    <row r="262" spans="1:13" x14ac:dyDescent="0.2">
      <c r="A262" s="1"/>
      <c r="B262" s="1"/>
      <c r="C262" s="1"/>
      <c r="D262" s="195"/>
      <c r="E262" s="1"/>
      <c r="F262" s="195"/>
      <c r="G262" s="1"/>
      <c r="H262" s="1"/>
      <c r="I262" s="1"/>
      <c r="J262" s="1"/>
      <c r="K262" s="1"/>
      <c r="L262" s="28"/>
      <c r="M262" s="1"/>
    </row>
    <row r="263" spans="1:13" x14ac:dyDescent="0.2">
      <c r="A263" s="1"/>
      <c r="B263" s="1"/>
      <c r="C263" s="1"/>
      <c r="D263" s="195"/>
      <c r="E263" s="1"/>
      <c r="F263" s="195"/>
      <c r="G263" s="1"/>
      <c r="H263" s="1"/>
      <c r="I263" s="1"/>
      <c r="J263" s="1"/>
      <c r="K263" s="1"/>
      <c r="L263" s="28"/>
      <c r="M263" s="1"/>
    </row>
    <row r="264" spans="1:13" x14ac:dyDescent="0.2">
      <c r="A264" s="1"/>
      <c r="B264" s="1"/>
      <c r="C264" s="1"/>
      <c r="D264" s="195"/>
      <c r="E264" s="1"/>
      <c r="F264" s="195"/>
      <c r="G264" s="1"/>
      <c r="H264" s="1"/>
      <c r="I264" s="1"/>
      <c r="J264" s="1"/>
      <c r="K264" s="1"/>
      <c r="L264" s="28"/>
      <c r="M264" s="1"/>
    </row>
    <row r="265" spans="1:13" x14ac:dyDescent="0.2">
      <c r="A265" s="1"/>
      <c r="B265" s="1"/>
      <c r="C265" s="1"/>
      <c r="D265" s="195"/>
      <c r="E265" s="1"/>
      <c r="F265" s="195"/>
      <c r="G265" s="1"/>
      <c r="H265" s="1"/>
      <c r="I265" s="1"/>
      <c r="J265" s="1"/>
      <c r="K265" s="1"/>
      <c r="L265" s="28"/>
      <c r="M265" s="1"/>
    </row>
    <row r="266" spans="1:13" x14ac:dyDescent="0.2">
      <c r="A266" s="1"/>
      <c r="B266" s="1"/>
      <c r="C266" s="1"/>
      <c r="D266" s="195"/>
      <c r="E266" s="1"/>
      <c r="F266" s="195"/>
      <c r="G266" s="1"/>
      <c r="H266" s="1"/>
      <c r="I266" s="1"/>
      <c r="J266" s="1"/>
      <c r="K266" s="1"/>
      <c r="L266" s="28"/>
      <c r="M266" s="1"/>
    </row>
    <row r="267" spans="1:13" x14ac:dyDescent="0.2">
      <c r="A267" s="1"/>
      <c r="B267" s="1"/>
      <c r="C267" s="1"/>
      <c r="D267" s="195"/>
      <c r="E267" s="1"/>
      <c r="F267" s="195"/>
      <c r="G267" s="1"/>
      <c r="H267" s="1"/>
      <c r="I267" s="1"/>
      <c r="J267" s="1"/>
      <c r="K267" s="1"/>
      <c r="L267" s="28"/>
      <c r="M267" s="1"/>
    </row>
    <row r="268" spans="1:13" x14ac:dyDescent="0.2">
      <c r="A268" s="1"/>
      <c r="B268" s="1"/>
      <c r="C268" s="1"/>
      <c r="D268" s="195"/>
      <c r="E268" s="1"/>
      <c r="F268" s="195"/>
      <c r="G268" s="1"/>
      <c r="H268" s="1"/>
      <c r="I268" s="1"/>
      <c r="J268" s="1"/>
      <c r="K268" s="1"/>
      <c r="L268" s="28"/>
      <c r="M268" s="1"/>
    </row>
    <row r="269" spans="1:13" x14ac:dyDescent="0.2">
      <c r="A269" s="1"/>
      <c r="B269" s="1"/>
      <c r="C269" s="1"/>
      <c r="D269" s="195"/>
      <c r="E269" s="1"/>
      <c r="F269" s="195"/>
      <c r="G269" s="1"/>
      <c r="H269" s="1"/>
      <c r="I269" s="1"/>
      <c r="J269" s="1"/>
      <c r="K269" s="1"/>
      <c r="L269" s="28"/>
      <c r="M269" s="1"/>
    </row>
    <row r="270" spans="1:13" x14ac:dyDescent="0.2">
      <c r="A270" s="1"/>
      <c r="B270" s="1"/>
      <c r="C270" s="1"/>
      <c r="D270" s="195"/>
      <c r="E270" s="1"/>
      <c r="F270" s="195"/>
      <c r="G270" s="1"/>
      <c r="H270" s="1"/>
      <c r="I270" s="1"/>
      <c r="J270" s="1"/>
      <c r="K270" s="1"/>
      <c r="L270" s="28"/>
      <c r="M270" s="1"/>
    </row>
    <row r="271" spans="1:13" x14ac:dyDescent="0.2">
      <c r="A271" s="1"/>
      <c r="B271" s="1"/>
      <c r="C271" s="1"/>
      <c r="D271" s="195"/>
      <c r="E271" s="1"/>
      <c r="F271" s="195"/>
      <c r="G271" s="1"/>
      <c r="H271" s="1"/>
      <c r="I271" s="1"/>
      <c r="J271" s="1"/>
      <c r="K271" s="1"/>
      <c r="L271" s="28"/>
      <c r="M271" s="1"/>
    </row>
    <row r="272" spans="1:13" x14ac:dyDescent="0.2">
      <c r="A272" s="1"/>
      <c r="B272" s="1"/>
      <c r="C272" s="1"/>
      <c r="D272" s="195"/>
      <c r="E272" s="1"/>
      <c r="F272" s="195"/>
      <c r="G272" s="1"/>
      <c r="H272" s="1"/>
      <c r="I272" s="1"/>
      <c r="J272" s="1"/>
      <c r="K272" s="1"/>
      <c r="L272" s="28"/>
      <c r="M272" s="1"/>
    </row>
    <row r="273" spans="1:13" x14ac:dyDescent="0.2">
      <c r="A273" s="1"/>
      <c r="B273" s="1"/>
      <c r="C273" s="1"/>
      <c r="D273" s="195"/>
      <c r="E273" s="1"/>
      <c r="F273" s="195"/>
      <c r="G273" s="1"/>
      <c r="H273" s="1"/>
      <c r="I273" s="1"/>
      <c r="J273" s="1"/>
      <c r="K273" s="1"/>
      <c r="L273" s="28"/>
      <c r="M273" s="1"/>
    </row>
    <row r="274" spans="1:13" x14ac:dyDescent="0.2">
      <c r="A274" s="1"/>
      <c r="B274" s="1"/>
      <c r="C274" s="1"/>
      <c r="D274" s="195"/>
      <c r="E274" s="1"/>
      <c r="F274" s="195"/>
      <c r="G274" s="1"/>
      <c r="H274" s="1"/>
      <c r="I274" s="1"/>
      <c r="J274" s="1"/>
      <c r="K274" s="1"/>
      <c r="L274" s="28"/>
      <c r="M274" s="1"/>
    </row>
    <row r="275" spans="1:13" x14ac:dyDescent="0.2">
      <c r="A275" s="1"/>
      <c r="B275" s="1"/>
      <c r="C275" s="1"/>
      <c r="D275" s="195"/>
      <c r="E275" s="1"/>
      <c r="F275" s="195"/>
      <c r="G275" s="1"/>
      <c r="H275" s="1"/>
      <c r="I275" s="1"/>
      <c r="J275" s="1"/>
      <c r="K275" s="1"/>
      <c r="L275" s="28"/>
      <c r="M275" s="1"/>
    </row>
    <row r="276" spans="1:13" x14ac:dyDescent="0.2">
      <c r="A276" s="1"/>
      <c r="B276" s="1"/>
      <c r="C276" s="1"/>
      <c r="D276" s="195"/>
      <c r="E276" s="1"/>
      <c r="F276" s="195"/>
      <c r="G276" s="1"/>
      <c r="H276" s="1"/>
      <c r="I276" s="1"/>
      <c r="J276" s="1"/>
      <c r="K276" s="1"/>
      <c r="L276" s="28"/>
      <c r="M276" s="1"/>
    </row>
    <row r="277" spans="1:13" x14ac:dyDescent="0.2">
      <c r="A277" s="1"/>
      <c r="B277" s="1"/>
      <c r="C277" s="1"/>
      <c r="D277" s="195"/>
      <c r="E277" s="1"/>
      <c r="F277" s="195"/>
      <c r="G277" s="1"/>
      <c r="H277" s="1"/>
      <c r="I277" s="1"/>
      <c r="J277" s="1"/>
      <c r="K277" s="1"/>
      <c r="L277" s="28"/>
      <c r="M277" s="1"/>
    </row>
    <row r="278" spans="1:13" x14ac:dyDescent="0.2">
      <c r="A278" s="1"/>
      <c r="B278" s="1"/>
      <c r="C278" s="1"/>
      <c r="D278" s="195"/>
      <c r="E278" s="1"/>
      <c r="F278" s="195"/>
      <c r="G278" s="1"/>
      <c r="H278" s="1"/>
      <c r="I278" s="1"/>
      <c r="J278" s="1"/>
      <c r="K278" s="1"/>
      <c r="L278" s="28"/>
      <c r="M278" s="1"/>
    </row>
    <row r="279" spans="1:13" x14ac:dyDescent="0.2">
      <c r="A279" s="1"/>
      <c r="B279" s="1"/>
      <c r="C279" s="1"/>
      <c r="D279" s="195"/>
      <c r="E279" s="1"/>
      <c r="F279" s="195"/>
      <c r="G279" s="1"/>
      <c r="H279" s="1"/>
      <c r="I279" s="1"/>
      <c r="J279" s="1"/>
      <c r="K279" s="1"/>
      <c r="L279" s="28"/>
      <c r="M279" s="1"/>
    </row>
    <row r="280" spans="1:13" x14ac:dyDescent="0.2">
      <c r="A280" s="1"/>
      <c r="B280" s="1"/>
      <c r="C280" s="1"/>
      <c r="D280" s="195"/>
      <c r="E280" s="1"/>
      <c r="F280" s="195"/>
      <c r="G280" s="1"/>
      <c r="H280" s="1"/>
      <c r="I280" s="1"/>
      <c r="J280" s="1"/>
      <c r="K280" s="1"/>
      <c r="L280" s="28"/>
      <c r="M280" s="1"/>
    </row>
    <row r="281" spans="1:13" x14ac:dyDescent="0.2">
      <c r="A281" s="1"/>
      <c r="B281" s="1"/>
      <c r="C281" s="1"/>
      <c r="D281" s="195"/>
      <c r="E281" s="1"/>
      <c r="F281" s="195"/>
      <c r="G281" s="1"/>
      <c r="H281" s="1"/>
      <c r="I281" s="1"/>
      <c r="J281" s="1"/>
      <c r="K281" s="1"/>
      <c r="L281" s="28"/>
      <c r="M281" s="1"/>
    </row>
    <row r="282" spans="1:13" x14ac:dyDescent="0.2">
      <c r="A282" s="1"/>
      <c r="B282" s="1"/>
      <c r="C282" s="1"/>
      <c r="D282" s="195"/>
      <c r="E282" s="1"/>
      <c r="F282" s="195"/>
      <c r="G282" s="1"/>
      <c r="H282" s="1"/>
      <c r="I282" s="1"/>
      <c r="J282" s="1"/>
      <c r="K282" s="1"/>
      <c r="L282" s="28"/>
      <c r="M282" s="1"/>
    </row>
    <row r="283" spans="1:13" x14ac:dyDescent="0.2">
      <c r="A283" s="1"/>
      <c r="B283" s="1"/>
      <c r="C283" s="1"/>
      <c r="D283" s="195"/>
      <c r="E283" s="1"/>
      <c r="F283" s="195"/>
      <c r="G283" s="1"/>
      <c r="H283" s="1"/>
      <c r="I283" s="1"/>
      <c r="J283" s="1"/>
      <c r="K283" s="1"/>
      <c r="L283" s="28"/>
      <c r="M283" s="1"/>
    </row>
    <row r="284" spans="1:13" x14ac:dyDescent="0.2">
      <c r="A284" s="1"/>
      <c r="B284" s="1"/>
      <c r="C284" s="1"/>
      <c r="D284" s="195"/>
      <c r="E284" s="1"/>
      <c r="F284" s="195"/>
      <c r="G284" s="1"/>
      <c r="H284" s="1"/>
      <c r="I284" s="1"/>
      <c r="J284" s="1"/>
      <c r="K284" s="1"/>
      <c r="L284" s="28"/>
      <c r="M284" s="1"/>
    </row>
    <row r="285" spans="1:13" x14ac:dyDescent="0.2">
      <c r="A285" s="1"/>
      <c r="B285" s="1"/>
      <c r="C285" s="1"/>
      <c r="D285" s="195"/>
      <c r="E285" s="1"/>
      <c r="F285" s="195"/>
      <c r="G285" s="1"/>
      <c r="H285" s="1"/>
      <c r="I285" s="1"/>
      <c r="J285" s="1"/>
      <c r="K285" s="1"/>
      <c r="L285" s="28"/>
      <c r="M285" s="1"/>
    </row>
    <row r="286" spans="1:13" x14ac:dyDescent="0.2">
      <c r="A286" s="1"/>
      <c r="B286" s="1"/>
      <c r="C286" s="1"/>
      <c r="D286" s="195"/>
      <c r="E286" s="1"/>
      <c r="F286" s="195"/>
      <c r="G286" s="1"/>
      <c r="H286" s="1"/>
      <c r="I286" s="1"/>
      <c r="J286" s="1"/>
      <c r="K286" s="1"/>
      <c r="L286" s="28"/>
      <c r="M286" s="1"/>
    </row>
    <row r="287" spans="1:13" x14ac:dyDescent="0.2">
      <c r="A287" s="1"/>
      <c r="B287" s="1"/>
      <c r="C287" s="1"/>
      <c r="D287" s="195"/>
      <c r="E287" s="1"/>
      <c r="F287" s="195"/>
      <c r="G287" s="1"/>
      <c r="H287" s="1"/>
      <c r="I287" s="1"/>
      <c r="J287" s="1"/>
      <c r="K287" s="1"/>
      <c r="L287" s="28"/>
      <c r="M287" s="1"/>
    </row>
    <row r="288" spans="1:13" x14ac:dyDescent="0.2">
      <c r="A288" s="1"/>
      <c r="B288" s="1"/>
      <c r="C288" s="1"/>
      <c r="D288" s="195"/>
      <c r="E288" s="1"/>
      <c r="F288" s="195"/>
      <c r="G288" s="1"/>
      <c r="H288" s="1"/>
      <c r="I288" s="1"/>
      <c r="J288" s="1"/>
      <c r="K288" s="1"/>
      <c r="L288" s="28"/>
      <c r="M288" s="1"/>
    </row>
    <row r="289" spans="1:13" x14ac:dyDescent="0.2">
      <c r="A289" s="1"/>
      <c r="B289" s="1"/>
      <c r="C289" s="1"/>
      <c r="D289" s="195"/>
      <c r="E289" s="1"/>
      <c r="F289" s="195"/>
      <c r="G289" s="1"/>
      <c r="H289" s="1"/>
      <c r="I289" s="1"/>
      <c r="J289" s="1"/>
      <c r="K289" s="1"/>
      <c r="L289" s="28"/>
      <c r="M289" s="1"/>
    </row>
    <row r="290" spans="1:13" x14ac:dyDescent="0.2">
      <c r="A290" s="1"/>
      <c r="B290" s="1"/>
      <c r="C290" s="1"/>
      <c r="D290" s="195"/>
      <c r="E290" s="1"/>
      <c r="F290" s="195"/>
      <c r="G290" s="1"/>
      <c r="H290" s="1"/>
      <c r="I290" s="1"/>
      <c r="J290" s="1"/>
      <c r="K290" s="1"/>
      <c r="L290" s="28"/>
      <c r="M290" s="1"/>
    </row>
    <row r="291" spans="1:13" x14ac:dyDescent="0.2">
      <c r="A291" s="1"/>
      <c r="B291" s="1"/>
      <c r="C291" s="1"/>
      <c r="D291" s="195"/>
      <c r="E291" s="1"/>
      <c r="F291" s="195"/>
      <c r="G291" s="1"/>
      <c r="H291" s="1"/>
      <c r="I291" s="1"/>
      <c r="J291" s="1"/>
      <c r="K291" s="1"/>
      <c r="L291" s="28"/>
      <c r="M291" s="1"/>
    </row>
    <row r="292" spans="1:13" x14ac:dyDescent="0.2">
      <c r="A292" s="1"/>
      <c r="B292" s="1"/>
      <c r="C292" s="1"/>
      <c r="D292" s="195"/>
      <c r="E292" s="1"/>
      <c r="F292" s="195"/>
      <c r="G292" s="1"/>
      <c r="H292" s="1"/>
      <c r="I292" s="1"/>
      <c r="J292" s="1"/>
      <c r="K292" s="1"/>
      <c r="L292" s="28"/>
      <c r="M292" s="1"/>
    </row>
    <row r="293" spans="1:13" x14ac:dyDescent="0.2">
      <c r="A293" s="1"/>
      <c r="B293" s="1"/>
      <c r="C293" s="1"/>
      <c r="D293" s="195"/>
      <c r="E293" s="1"/>
      <c r="F293" s="195"/>
      <c r="G293" s="1"/>
      <c r="H293" s="1"/>
      <c r="I293" s="1"/>
      <c r="J293" s="1"/>
      <c r="K293" s="1"/>
      <c r="L293" s="28"/>
      <c r="M293" s="1"/>
    </row>
    <row r="294" spans="1:13" x14ac:dyDescent="0.2">
      <c r="A294" s="1"/>
      <c r="B294" s="1"/>
      <c r="C294" s="1"/>
      <c r="D294" s="195"/>
      <c r="E294" s="1"/>
      <c r="F294" s="195"/>
      <c r="G294" s="1"/>
      <c r="H294" s="1"/>
      <c r="I294" s="1"/>
      <c r="J294" s="1"/>
      <c r="K294" s="1"/>
      <c r="L294" s="28"/>
      <c r="M294" s="1"/>
    </row>
    <row r="295" spans="1:13" x14ac:dyDescent="0.2">
      <c r="A295" s="1"/>
      <c r="B295" s="1"/>
      <c r="C295" s="1"/>
      <c r="D295" s="195"/>
      <c r="E295" s="1"/>
      <c r="F295" s="195"/>
      <c r="G295" s="1"/>
      <c r="H295" s="1"/>
      <c r="I295" s="1"/>
      <c r="J295" s="1"/>
      <c r="K295" s="1"/>
      <c r="L295" s="28"/>
      <c r="M295" s="1"/>
    </row>
    <row r="296" spans="1:13" x14ac:dyDescent="0.2">
      <c r="A296" s="1"/>
      <c r="B296" s="1"/>
      <c r="C296" s="1"/>
      <c r="D296" s="195"/>
      <c r="E296" s="1"/>
      <c r="F296" s="195"/>
      <c r="G296" s="1"/>
      <c r="H296" s="1"/>
      <c r="I296" s="1"/>
      <c r="J296" s="1"/>
      <c r="K296" s="1"/>
      <c r="L296" s="28"/>
      <c r="M296" s="1"/>
    </row>
    <row r="297" spans="1:13" x14ac:dyDescent="0.2">
      <c r="A297" s="1"/>
      <c r="B297" s="1"/>
      <c r="C297" s="1"/>
      <c r="D297" s="195"/>
      <c r="E297" s="1"/>
      <c r="F297" s="195"/>
      <c r="G297" s="1"/>
      <c r="H297" s="1"/>
      <c r="I297" s="1"/>
      <c r="J297" s="1"/>
      <c r="K297" s="1"/>
      <c r="L297" s="28"/>
      <c r="M297" s="1"/>
    </row>
    <row r="298" spans="1:13" x14ac:dyDescent="0.2">
      <c r="A298" s="1"/>
      <c r="B298" s="1"/>
      <c r="C298" s="1"/>
      <c r="D298" s="195"/>
      <c r="E298" s="1"/>
      <c r="F298" s="195"/>
      <c r="G298" s="1"/>
      <c r="H298" s="1"/>
      <c r="I298" s="1"/>
      <c r="J298" s="1"/>
      <c r="K298" s="1"/>
      <c r="L298" s="28"/>
      <c r="M298" s="1"/>
    </row>
    <row r="299" spans="1:13" x14ac:dyDescent="0.2">
      <c r="A299" s="1"/>
      <c r="B299" s="1"/>
      <c r="C299" s="1"/>
      <c r="D299" s="195"/>
      <c r="E299" s="1"/>
      <c r="F299" s="195"/>
      <c r="G299" s="1"/>
      <c r="H299" s="1"/>
      <c r="I299" s="1"/>
      <c r="J299" s="1"/>
      <c r="K299" s="1"/>
      <c r="L299" s="28"/>
      <c r="M299" s="1"/>
    </row>
    <row r="300" spans="1:13" x14ac:dyDescent="0.2">
      <c r="A300" s="1"/>
      <c r="B300" s="1"/>
      <c r="C300" s="1"/>
      <c r="D300" s="195"/>
      <c r="E300" s="1"/>
      <c r="F300" s="195"/>
      <c r="G300" s="1"/>
      <c r="H300" s="1"/>
      <c r="I300" s="1"/>
      <c r="J300" s="1"/>
      <c r="K300" s="1"/>
      <c r="L300" s="28"/>
      <c r="M300" s="1"/>
    </row>
    <row r="301" spans="1:13" x14ac:dyDescent="0.2">
      <c r="A301" s="1"/>
      <c r="B301" s="1"/>
      <c r="C301" s="1"/>
      <c r="D301" s="195"/>
      <c r="E301" s="1"/>
      <c r="F301" s="195"/>
      <c r="G301" s="1"/>
      <c r="H301" s="1"/>
      <c r="I301" s="1"/>
      <c r="J301" s="1"/>
      <c r="K301" s="1"/>
      <c r="L301" s="28"/>
      <c r="M301" s="1"/>
    </row>
    <row r="302" spans="1:13" x14ac:dyDescent="0.2">
      <c r="A302" s="1"/>
      <c r="B302" s="1"/>
      <c r="C302" s="1"/>
      <c r="D302" s="195"/>
      <c r="E302" s="1"/>
      <c r="F302" s="195"/>
      <c r="G302" s="1"/>
      <c r="H302" s="1"/>
      <c r="I302" s="1"/>
      <c r="J302" s="1"/>
      <c r="K302" s="1"/>
      <c r="L302" s="28"/>
      <c r="M302" s="1"/>
    </row>
    <row r="303" spans="1:13" x14ac:dyDescent="0.2">
      <c r="A303" s="1"/>
      <c r="B303" s="1"/>
      <c r="C303" s="1"/>
      <c r="D303" s="195"/>
      <c r="E303" s="1"/>
      <c r="F303" s="195"/>
      <c r="G303" s="1"/>
      <c r="H303" s="1"/>
      <c r="I303" s="1"/>
      <c r="J303" s="1"/>
      <c r="K303" s="1"/>
      <c r="L303" s="28"/>
      <c r="M303" s="1"/>
    </row>
    <row r="304" spans="1:13" x14ac:dyDescent="0.2">
      <c r="A304" s="1"/>
      <c r="B304" s="1"/>
      <c r="C304" s="1"/>
      <c r="D304" s="195"/>
      <c r="E304" s="1"/>
      <c r="F304" s="195"/>
      <c r="G304" s="1"/>
      <c r="H304" s="1"/>
      <c r="I304" s="1"/>
      <c r="J304" s="1"/>
      <c r="K304" s="1"/>
      <c r="L304" s="28"/>
      <c r="M304" s="1"/>
    </row>
    <row r="305" spans="1:13" x14ac:dyDescent="0.2">
      <c r="A305" s="1"/>
      <c r="B305" s="1"/>
      <c r="C305" s="1"/>
      <c r="D305" s="195"/>
      <c r="E305" s="1"/>
      <c r="F305" s="195"/>
      <c r="G305" s="1"/>
      <c r="H305" s="1"/>
      <c r="I305" s="1"/>
      <c r="J305" s="1"/>
      <c r="K305" s="1"/>
      <c r="L305" s="28"/>
      <c r="M305" s="1"/>
    </row>
    <row r="306" spans="1:13" x14ac:dyDescent="0.2">
      <c r="A306" s="1"/>
      <c r="B306" s="1"/>
      <c r="C306" s="1"/>
      <c r="D306" s="195"/>
      <c r="E306" s="1"/>
      <c r="F306" s="195"/>
      <c r="G306" s="1"/>
      <c r="H306" s="1"/>
      <c r="I306" s="1"/>
      <c r="J306" s="1"/>
      <c r="K306" s="1"/>
      <c r="L306" s="28"/>
      <c r="M306" s="1"/>
    </row>
    <row r="307" spans="1:13" x14ac:dyDescent="0.2">
      <c r="A307" s="1"/>
      <c r="B307" s="1"/>
      <c r="C307" s="1"/>
      <c r="D307" s="195"/>
      <c r="E307" s="1"/>
      <c r="F307" s="195"/>
      <c r="G307" s="1"/>
      <c r="H307" s="1"/>
      <c r="I307" s="1"/>
      <c r="J307" s="1"/>
      <c r="K307" s="1"/>
      <c r="L307" s="28"/>
      <c r="M307" s="1"/>
    </row>
    <row r="308" spans="1:13" x14ac:dyDescent="0.2">
      <c r="A308" s="1"/>
      <c r="B308" s="1"/>
      <c r="C308" s="1"/>
      <c r="D308" s="195"/>
      <c r="E308" s="1"/>
      <c r="F308" s="195"/>
      <c r="G308" s="1"/>
      <c r="H308" s="1"/>
      <c r="I308" s="1"/>
      <c r="J308" s="1"/>
      <c r="K308" s="1"/>
      <c r="L308" s="28"/>
      <c r="M308" s="1"/>
    </row>
    <row r="309" spans="1:13" x14ac:dyDescent="0.2">
      <c r="A309" s="1"/>
      <c r="B309" s="1"/>
      <c r="C309" s="1"/>
      <c r="D309" s="195"/>
      <c r="E309" s="1"/>
      <c r="F309" s="195"/>
      <c r="G309" s="1"/>
      <c r="H309" s="1"/>
      <c r="I309" s="1"/>
      <c r="J309" s="1"/>
      <c r="K309" s="1"/>
      <c r="L309" s="28"/>
      <c r="M309" s="1"/>
    </row>
    <row r="310" spans="1:13" x14ac:dyDescent="0.2">
      <c r="A310" s="1"/>
      <c r="B310" s="1"/>
      <c r="C310" s="1"/>
      <c r="D310" s="195"/>
      <c r="E310" s="1"/>
      <c r="F310" s="195"/>
      <c r="G310" s="1"/>
      <c r="H310" s="1"/>
      <c r="I310" s="1"/>
      <c r="J310" s="1"/>
      <c r="K310" s="1"/>
      <c r="L310" s="28"/>
      <c r="M310" s="1"/>
    </row>
    <row r="311" spans="1:13" x14ac:dyDescent="0.2">
      <c r="A311" s="1"/>
      <c r="B311" s="1"/>
      <c r="C311" s="1"/>
      <c r="D311" s="195"/>
      <c r="E311" s="1"/>
      <c r="F311" s="195"/>
      <c r="G311" s="1"/>
      <c r="H311" s="1"/>
      <c r="I311" s="1"/>
      <c r="J311" s="1"/>
      <c r="K311" s="1"/>
      <c r="L311" s="28"/>
      <c r="M311" s="1"/>
    </row>
    <row r="312" spans="1:13" x14ac:dyDescent="0.2">
      <c r="A312" s="1"/>
      <c r="B312" s="1"/>
      <c r="C312" s="1"/>
      <c r="D312" s="195"/>
      <c r="E312" s="1"/>
      <c r="F312" s="195"/>
      <c r="G312" s="1"/>
      <c r="H312" s="1"/>
      <c r="I312" s="1"/>
      <c r="J312" s="1"/>
      <c r="K312" s="1"/>
      <c r="L312" s="28"/>
      <c r="M312" s="1"/>
    </row>
    <row r="313" spans="1:13" x14ac:dyDescent="0.2">
      <c r="A313" s="1"/>
      <c r="B313" s="1"/>
      <c r="C313" s="1"/>
      <c r="D313" s="195"/>
      <c r="E313" s="1"/>
      <c r="F313" s="195"/>
      <c r="G313" s="1"/>
      <c r="H313" s="1"/>
      <c r="I313" s="1"/>
      <c r="J313" s="1"/>
      <c r="K313" s="1"/>
      <c r="L313" s="28"/>
      <c r="M313" s="1"/>
    </row>
    <row r="314" spans="1:13" x14ac:dyDescent="0.2">
      <c r="A314" s="1"/>
      <c r="B314" s="1"/>
      <c r="C314" s="1"/>
      <c r="D314" s="195"/>
      <c r="E314" s="1"/>
      <c r="F314" s="195"/>
      <c r="G314" s="1"/>
      <c r="H314" s="1"/>
      <c r="I314" s="1"/>
      <c r="J314" s="1"/>
      <c r="K314" s="1"/>
      <c r="L314" s="28"/>
      <c r="M314" s="1"/>
    </row>
    <row r="315" spans="1:13" x14ac:dyDescent="0.2">
      <c r="A315" s="1"/>
      <c r="B315" s="1"/>
      <c r="C315" s="1"/>
      <c r="D315" s="195"/>
      <c r="E315" s="1"/>
      <c r="F315" s="195"/>
      <c r="G315" s="1"/>
      <c r="H315" s="1"/>
      <c r="I315" s="1"/>
      <c r="J315" s="1"/>
      <c r="K315" s="1"/>
      <c r="L315" s="28"/>
      <c r="M315" s="1"/>
    </row>
    <row r="316" spans="1:13" x14ac:dyDescent="0.2">
      <c r="A316" s="1"/>
      <c r="B316" s="1"/>
      <c r="C316" s="1"/>
      <c r="D316" s="195"/>
      <c r="E316" s="1"/>
      <c r="F316" s="195"/>
      <c r="G316" s="1"/>
      <c r="H316" s="1"/>
      <c r="I316" s="1"/>
      <c r="J316" s="1"/>
      <c r="K316" s="1"/>
      <c r="L316" s="28"/>
      <c r="M316" s="1"/>
    </row>
    <row r="317" spans="1:13" x14ac:dyDescent="0.2">
      <c r="A317" s="1"/>
      <c r="B317" s="1"/>
      <c r="C317" s="1"/>
      <c r="D317" s="195"/>
      <c r="E317" s="1"/>
      <c r="F317" s="195"/>
      <c r="G317" s="1"/>
      <c r="H317" s="1"/>
      <c r="I317" s="1"/>
      <c r="J317" s="1"/>
      <c r="K317" s="1"/>
      <c r="L317" s="28"/>
      <c r="M317" s="1"/>
    </row>
    <row r="318" spans="1:13" x14ac:dyDescent="0.2">
      <c r="A318" s="1"/>
      <c r="B318" s="1"/>
      <c r="C318" s="1"/>
      <c r="D318" s="195"/>
      <c r="E318" s="1"/>
      <c r="F318" s="195"/>
      <c r="G318" s="1"/>
      <c r="H318" s="1"/>
      <c r="I318" s="1"/>
      <c r="J318" s="1"/>
      <c r="K318" s="1"/>
      <c r="L318" s="28"/>
      <c r="M318" s="1"/>
    </row>
    <row r="319" spans="1:13" x14ac:dyDescent="0.2">
      <c r="A319" s="1"/>
      <c r="B319" s="1"/>
      <c r="C319" s="1"/>
      <c r="D319" s="195"/>
      <c r="E319" s="1"/>
      <c r="F319" s="195"/>
      <c r="G319" s="1"/>
      <c r="H319" s="1"/>
      <c r="I319" s="1"/>
      <c r="J319" s="1"/>
      <c r="K319" s="1"/>
      <c r="L319" s="28"/>
      <c r="M319" s="1"/>
    </row>
    <row r="320" spans="1:13" x14ac:dyDescent="0.2">
      <c r="A320" s="1"/>
      <c r="B320" s="1"/>
      <c r="C320" s="1"/>
      <c r="D320" s="195"/>
      <c r="E320" s="1"/>
      <c r="F320" s="195"/>
      <c r="G320" s="1"/>
      <c r="H320" s="1"/>
      <c r="I320" s="1"/>
      <c r="J320" s="1"/>
      <c r="K320" s="1"/>
      <c r="L320" s="28"/>
      <c r="M320" s="1"/>
    </row>
    <row r="321" spans="1:13" x14ac:dyDescent="0.2">
      <c r="A321" s="1"/>
      <c r="B321" s="1"/>
      <c r="C321" s="1"/>
      <c r="D321" s="195"/>
      <c r="E321" s="1"/>
      <c r="F321" s="195"/>
      <c r="G321" s="1"/>
      <c r="H321" s="1"/>
      <c r="I321" s="1"/>
      <c r="J321" s="1"/>
      <c r="K321" s="1"/>
      <c r="L321" s="28"/>
      <c r="M321" s="1"/>
    </row>
    <row r="322" spans="1:13" x14ac:dyDescent="0.2">
      <c r="A322" s="1"/>
      <c r="B322" s="1"/>
      <c r="C322" s="1"/>
      <c r="D322" s="195"/>
      <c r="E322" s="1"/>
      <c r="F322" s="195"/>
      <c r="G322" s="1"/>
      <c r="H322" s="1"/>
      <c r="I322" s="1"/>
      <c r="J322" s="1"/>
      <c r="K322" s="1"/>
      <c r="L322" s="28"/>
      <c r="M322" s="1"/>
    </row>
    <row r="323" spans="1:13" x14ac:dyDescent="0.2">
      <c r="A323" s="1"/>
      <c r="B323" s="1"/>
      <c r="C323" s="1"/>
      <c r="D323" s="195"/>
      <c r="E323" s="1"/>
      <c r="F323" s="195"/>
      <c r="G323" s="1"/>
      <c r="H323" s="1"/>
      <c r="I323" s="1"/>
      <c r="J323" s="1"/>
      <c r="K323" s="1"/>
      <c r="L323" s="28"/>
      <c r="M323" s="1"/>
    </row>
    <row r="324" spans="1:13" x14ac:dyDescent="0.2">
      <c r="A324" s="1"/>
      <c r="B324" s="1"/>
      <c r="C324" s="1"/>
      <c r="D324" s="195"/>
      <c r="E324" s="1"/>
      <c r="F324" s="195"/>
      <c r="G324" s="1"/>
      <c r="H324" s="1"/>
      <c r="I324" s="1"/>
      <c r="J324" s="1"/>
      <c r="K324" s="1"/>
      <c r="L324" s="28"/>
      <c r="M324" s="1"/>
    </row>
    <row r="325" spans="1:13" x14ac:dyDescent="0.2">
      <c r="A325" s="1"/>
      <c r="B325" s="1"/>
      <c r="C325" s="1"/>
      <c r="D325" s="195"/>
      <c r="E325" s="1"/>
      <c r="F325" s="195"/>
      <c r="G325" s="1"/>
      <c r="H325" s="1"/>
      <c r="I325" s="1"/>
      <c r="J325" s="1"/>
      <c r="K325" s="1"/>
      <c r="L325" s="28"/>
      <c r="M325" s="1"/>
    </row>
    <row r="326" spans="1:13" x14ac:dyDescent="0.2">
      <c r="A326" s="1"/>
      <c r="B326" s="1"/>
      <c r="C326" s="1"/>
      <c r="D326" s="195"/>
      <c r="E326" s="1"/>
      <c r="F326" s="195"/>
      <c r="G326" s="1"/>
      <c r="H326" s="1"/>
      <c r="I326" s="1"/>
      <c r="J326" s="1"/>
      <c r="K326" s="1"/>
      <c r="L326" s="28"/>
      <c r="M326" s="1"/>
    </row>
    <row r="327" spans="1:13" x14ac:dyDescent="0.2">
      <c r="A327" s="1"/>
      <c r="B327" s="1"/>
      <c r="C327" s="1"/>
      <c r="D327" s="195"/>
      <c r="E327" s="1"/>
      <c r="F327" s="195"/>
      <c r="G327" s="1"/>
      <c r="H327" s="1"/>
      <c r="I327" s="1"/>
      <c r="J327" s="1"/>
      <c r="K327" s="1"/>
      <c r="L327" s="28"/>
      <c r="M327" s="1"/>
    </row>
    <row r="328" spans="1:13" x14ac:dyDescent="0.2">
      <c r="A328" s="1"/>
      <c r="B328" s="1"/>
      <c r="C328" s="1"/>
      <c r="D328" s="195"/>
      <c r="E328" s="1"/>
      <c r="F328" s="195"/>
      <c r="G328" s="1"/>
      <c r="H328" s="1"/>
      <c r="I328" s="1"/>
      <c r="J328" s="1"/>
      <c r="K328" s="1"/>
      <c r="L328" s="28"/>
      <c r="M328" s="1"/>
    </row>
    <row r="329" spans="1:13" x14ac:dyDescent="0.2">
      <c r="A329" s="1"/>
      <c r="B329" s="1"/>
      <c r="C329" s="1"/>
      <c r="D329" s="195"/>
      <c r="E329" s="1"/>
      <c r="F329" s="195"/>
      <c r="G329" s="1"/>
      <c r="H329" s="1"/>
      <c r="I329" s="1"/>
      <c r="J329" s="1"/>
      <c r="K329" s="1"/>
      <c r="L329" s="28"/>
      <c r="M329" s="1"/>
    </row>
    <row r="330" spans="1:13" x14ac:dyDescent="0.2">
      <c r="A330" s="1"/>
      <c r="B330" s="1"/>
      <c r="C330" s="1"/>
      <c r="D330" s="195"/>
      <c r="E330" s="1"/>
      <c r="F330" s="195"/>
      <c r="G330" s="1"/>
      <c r="H330" s="1"/>
      <c r="I330" s="1"/>
      <c r="J330" s="1"/>
      <c r="K330" s="1"/>
      <c r="L330" s="28"/>
      <c r="M330" s="1"/>
    </row>
    <row r="331" spans="1:13" x14ac:dyDescent="0.2">
      <c r="A331" s="1"/>
      <c r="B331" s="1"/>
      <c r="C331" s="1"/>
      <c r="D331" s="195"/>
      <c r="E331" s="1"/>
      <c r="F331" s="195"/>
      <c r="G331" s="1"/>
      <c r="H331" s="1"/>
      <c r="I331" s="1"/>
      <c r="J331" s="1"/>
      <c r="K331" s="1"/>
      <c r="L331" s="28"/>
      <c r="M331" s="1"/>
    </row>
    <row r="332" spans="1:13" x14ac:dyDescent="0.2">
      <c r="A332" s="1"/>
      <c r="B332" s="1"/>
      <c r="C332" s="1"/>
      <c r="D332" s="195"/>
      <c r="E332" s="1"/>
      <c r="F332" s="195"/>
      <c r="G332" s="1"/>
      <c r="H332" s="1"/>
      <c r="I332" s="1"/>
      <c r="J332" s="1"/>
      <c r="K332" s="1"/>
      <c r="L332" s="28"/>
      <c r="M332" s="1"/>
    </row>
    <row r="333" spans="1:13" x14ac:dyDescent="0.2">
      <c r="A333" s="1"/>
      <c r="B333" s="1"/>
      <c r="C333" s="1"/>
      <c r="D333" s="195"/>
      <c r="E333" s="1"/>
      <c r="F333" s="195"/>
      <c r="G333" s="1"/>
      <c r="H333" s="1"/>
      <c r="I333" s="1"/>
      <c r="J333" s="1"/>
      <c r="K333" s="1"/>
      <c r="L333" s="28"/>
      <c r="M333" s="1"/>
    </row>
    <row r="334" spans="1:13" x14ac:dyDescent="0.2">
      <c r="A334" s="1"/>
      <c r="B334" s="1"/>
      <c r="C334" s="1"/>
      <c r="D334" s="195"/>
      <c r="E334" s="1"/>
      <c r="F334" s="195"/>
      <c r="G334" s="1"/>
      <c r="H334" s="1"/>
      <c r="I334" s="1"/>
      <c r="J334" s="1"/>
      <c r="K334" s="1"/>
      <c r="L334" s="28"/>
      <c r="M334" s="1"/>
    </row>
    <row r="335" spans="1:13" x14ac:dyDescent="0.2">
      <c r="A335" s="1"/>
      <c r="B335" s="1"/>
      <c r="C335" s="1"/>
      <c r="D335" s="195"/>
      <c r="E335" s="1"/>
      <c r="F335" s="195"/>
      <c r="G335" s="1"/>
      <c r="H335" s="1"/>
      <c r="I335" s="1"/>
      <c r="J335" s="1"/>
      <c r="K335" s="1"/>
      <c r="L335" s="28"/>
      <c r="M335" s="1"/>
    </row>
    <row r="336" spans="1:13" x14ac:dyDescent="0.2">
      <c r="A336" s="1"/>
      <c r="B336" s="1"/>
      <c r="C336" s="1"/>
      <c r="D336" s="195"/>
      <c r="E336" s="1"/>
      <c r="F336" s="195"/>
      <c r="G336" s="1"/>
      <c r="H336" s="1"/>
      <c r="I336" s="1"/>
      <c r="J336" s="1"/>
      <c r="K336" s="1"/>
      <c r="L336" s="28"/>
      <c r="M336" s="1"/>
    </row>
    <row r="337" spans="1:13" x14ac:dyDescent="0.2">
      <c r="A337" s="1"/>
      <c r="B337" s="1"/>
      <c r="C337" s="1"/>
      <c r="D337" s="195"/>
      <c r="E337" s="1"/>
      <c r="F337" s="195"/>
      <c r="G337" s="1"/>
      <c r="H337" s="1"/>
      <c r="I337" s="1"/>
      <c r="J337" s="1"/>
      <c r="K337" s="1"/>
      <c r="L337" s="28"/>
      <c r="M337" s="1"/>
    </row>
    <row r="338" spans="1:13" x14ac:dyDescent="0.2">
      <c r="A338" s="1"/>
      <c r="B338" s="1"/>
      <c r="C338" s="1"/>
      <c r="D338" s="195"/>
      <c r="E338" s="1"/>
      <c r="F338" s="195"/>
      <c r="G338" s="1"/>
      <c r="H338" s="1"/>
      <c r="I338" s="1"/>
      <c r="J338" s="1"/>
      <c r="K338" s="1"/>
      <c r="L338" s="28"/>
      <c r="M338" s="1"/>
    </row>
    <row r="339" spans="1:13" x14ac:dyDescent="0.2">
      <c r="A339" s="1"/>
      <c r="B339" s="1"/>
      <c r="C339" s="1"/>
      <c r="D339" s="195"/>
      <c r="E339" s="1"/>
      <c r="F339" s="195"/>
      <c r="G339" s="1"/>
      <c r="H339" s="1"/>
      <c r="I339" s="1"/>
      <c r="J339" s="1"/>
      <c r="K339" s="1"/>
      <c r="L339" s="28"/>
      <c r="M339" s="1"/>
    </row>
    <row r="340" spans="1:13" x14ac:dyDescent="0.2">
      <c r="A340" s="1"/>
      <c r="B340" s="1"/>
      <c r="C340" s="1"/>
      <c r="D340" s="195"/>
      <c r="E340" s="1"/>
      <c r="F340" s="195"/>
      <c r="G340" s="1"/>
      <c r="H340" s="1"/>
      <c r="I340" s="1"/>
      <c r="J340" s="1"/>
      <c r="K340" s="1"/>
      <c r="L340" s="28"/>
      <c r="M340" s="1"/>
    </row>
    <row r="341" spans="1:13" x14ac:dyDescent="0.2">
      <c r="A341" s="1"/>
      <c r="B341" s="1"/>
      <c r="C341" s="1"/>
      <c r="D341" s="195"/>
      <c r="E341" s="1"/>
      <c r="F341" s="195"/>
      <c r="G341" s="1"/>
      <c r="H341" s="1"/>
      <c r="I341" s="1"/>
      <c r="J341" s="1"/>
      <c r="K341" s="1"/>
      <c r="L341" s="28"/>
      <c r="M341" s="1"/>
    </row>
    <row r="342" spans="1:13" x14ac:dyDescent="0.2">
      <c r="A342" s="1"/>
      <c r="B342" s="1"/>
      <c r="C342" s="1"/>
      <c r="D342" s="195"/>
      <c r="E342" s="1"/>
      <c r="F342" s="195"/>
      <c r="G342" s="1"/>
      <c r="H342" s="1"/>
      <c r="I342" s="1"/>
      <c r="J342" s="1"/>
      <c r="K342" s="1"/>
      <c r="L342" s="28"/>
      <c r="M342" s="1"/>
    </row>
    <row r="343" spans="1:13" x14ac:dyDescent="0.2">
      <c r="A343" s="1"/>
      <c r="B343" s="1"/>
      <c r="C343" s="1"/>
      <c r="D343" s="195"/>
      <c r="E343" s="1"/>
      <c r="F343" s="195"/>
      <c r="G343" s="1"/>
      <c r="H343" s="1"/>
      <c r="I343" s="1"/>
      <c r="J343" s="1"/>
      <c r="K343" s="1"/>
      <c r="L343" s="28"/>
      <c r="M343" s="1"/>
    </row>
    <row r="344" spans="1:13" x14ac:dyDescent="0.2">
      <c r="A344" s="1"/>
      <c r="B344" s="1"/>
      <c r="C344" s="1"/>
      <c r="D344" s="195"/>
      <c r="E344" s="1"/>
      <c r="F344" s="195"/>
      <c r="G344" s="1"/>
      <c r="H344" s="1"/>
      <c r="I344" s="1"/>
      <c r="J344" s="1"/>
      <c r="K344" s="1"/>
      <c r="L344" s="28"/>
      <c r="M344" s="1"/>
    </row>
    <row r="345" spans="1:13" x14ac:dyDescent="0.2">
      <c r="A345" s="1"/>
      <c r="B345" s="1"/>
      <c r="C345" s="1"/>
      <c r="D345" s="195"/>
      <c r="E345" s="1"/>
      <c r="F345" s="195"/>
      <c r="G345" s="1"/>
      <c r="H345" s="1"/>
      <c r="I345" s="1"/>
      <c r="J345" s="1"/>
      <c r="K345" s="1"/>
      <c r="L345" s="28"/>
      <c r="M345" s="1"/>
    </row>
    <row r="346" spans="1:13" x14ac:dyDescent="0.2">
      <c r="A346" s="1"/>
      <c r="B346" s="1"/>
      <c r="C346" s="1"/>
      <c r="D346" s="195"/>
      <c r="E346" s="1"/>
      <c r="F346" s="195"/>
      <c r="G346" s="1"/>
      <c r="H346" s="1"/>
      <c r="I346" s="1"/>
      <c r="J346" s="1"/>
      <c r="K346" s="1"/>
      <c r="L346" s="28"/>
      <c r="M346" s="1"/>
    </row>
    <row r="347" spans="1:13" x14ac:dyDescent="0.2">
      <c r="A347" s="1"/>
      <c r="B347" s="1"/>
      <c r="C347" s="1"/>
      <c r="D347" s="195"/>
      <c r="E347" s="1"/>
      <c r="F347" s="195"/>
      <c r="G347" s="1"/>
      <c r="H347" s="1"/>
      <c r="I347" s="1"/>
      <c r="J347" s="1"/>
      <c r="K347" s="1"/>
      <c r="L347" s="28"/>
      <c r="M347" s="1"/>
    </row>
    <row r="348" spans="1:13" x14ac:dyDescent="0.2">
      <c r="A348" s="1"/>
      <c r="B348" s="1"/>
      <c r="C348" s="1"/>
      <c r="D348" s="195"/>
      <c r="E348" s="1"/>
      <c r="F348" s="195"/>
      <c r="G348" s="1"/>
      <c r="H348" s="1"/>
      <c r="I348" s="1"/>
      <c r="J348" s="1"/>
      <c r="K348" s="1"/>
      <c r="L348" s="28"/>
      <c r="M348" s="1"/>
    </row>
    <row r="349" spans="1:13" x14ac:dyDescent="0.2">
      <c r="A349" s="1"/>
      <c r="B349" s="1"/>
      <c r="C349" s="1"/>
      <c r="D349" s="195"/>
      <c r="E349" s="1"/>
      <c r="F349" s="195"/>
      <c r="G349" s="1"/>
      <c r="H349" s="1"/>
      <c r="I349" s="1"/>
      <c r="J349" s="1"/>
      <c r="K349" s="1"/>
      <c r="L349" s="28"/>
      <c r="M349" s="1"/>
    </row>
    <row r="350" spans="1:13" x14ac:dyDescent="0.2">
      <c r="A350" s="1"/>
      <c r="B350" s="1"/>
      <c r="C350" s="1"/>
      <c r="D350" s="195"/>
      <c r="E350" s="1"/>
      <c r="F350" s="195"/>
      <c r="G350" s="1"/>
      <c r="H350" s="1"/>
      <c r="I350" s="1"/>
      <c r="J350" s="1"/>
      <c r="K350" s="1"/>
      <c r="L350" s="28"/>
      <c r="M350" s="1"/>
    </row>
    <row r="351" spans="1:13" x14ac:dyDescent="0.2">
      <c r="A351" s="1"/>
      <c r="B351" s="1"/>
      <c r="C351" s="1"/>
      <c r="D351" s="195"/>
      <c r="E351" s="1"/>
      <c r="F351" s="195"/>
      <c r="G351" s="1"/>
      <c r="H351" s="1"/>
      <c r="I351" s="1"/>
      <c r="J351" s="1"/>
      <c r="K351" s="1"/>
      <c r="L351" s="28"/>
      <c r="M351" s="1"/>
    </row>
    <row r="352" spans="1:13" x14ac:dyDescent="0.2">
      <c r="A352" s="1"/>
      <c r="B352" s="1"/>
      <c r="C352" s="1"/>
      <c r="D352" s="195"/>
      <c r="E352" s="1"/>
      <c r="F352" s="195"/>
      <c r="G352" s="1"/>
      <c r="H352" s="1"/>
      <c r="I352" s="1"/>
      <c r="J352" s="1"/>
      <c r="K352" s="1"/>
      <c r="L352" s="28"/>
      <c r="M352" s="1"/>
    </row>
    <row r="353" spans="1:13" x14ac:dyDescent="0.2">
      <c r="A353" s="1"/>
      <c r="B353" s="1"/>
      <c r="C353" s="1"/>
      <c r="D353" s="195"/>
      <c r="E353" s="1"/>
      <c r="F353" s="195"/>
      <c r="G353" s="1"/>
      <c r="H353" s="1"/>
      <c r="I353" s="1"/>
      <c r="J353" s="1"/>
      <c r="K353" s="1"/>
      <c r="L353" s="28"/>
      <c r="M353" s="1"/>
    </row>
    <row r="354" spans="1:13" x14ac:dyDescent="0.2">
      <c r="A354" s="1"/>
      <c r="B354" s="1"/>
      <c r="C354" s="1"/>
      <c r="D354" s="195"/>
      <c r="E354" s="1"/>
      <c r="F354" s="195"/>
      <c r="G354" s="1"/>
      <c r="H354" s="1"/>
      <c r="I354" s="1"/>
      <c r="J354" s="1"/>
      <c r="K354" s="1"/>
      <c r="L354" s="28"/>
      <c r="M354" s="1"/>
    </row>
    <row r="355" spans="1:13" x14ac:dyDescent="0.2">
      <c r="A355" s="1"/>
      <c r="B355" s="1"/>
      <c r="C355" s="1"/>
      <c r="D355" s="195"/>
      <c r="E355" s="1"/>
      <c r="F355" s="195"/>
      <c r="G355" s="1"/>
      <c r="H355" s="1"/>
      <c r="I355" s="1"/>
      <c r="J355" s="1"/>
      <c r="K355" s="1"/>
      <c r="L355" s="28"/>
      <c r="M355" s="1"/>
    </row>
    <row r="356" spans="1:13" x14ac:dyDescent="0.2">
      <c r="A356" s="1"/>
      <c r="B356" s="1"/>
      <c r="C356" s="1"/>
      <c r="D356" s="195"/>
      <c r="E356" s="1"/>
      <c r="F356" s="195"/>
      <c r="G356" s="1"/>
      <c r="H356" s="1"/>
      <c r="I356" s="1"/>
      <c r="J356" s="1"/>
      <c r="K356" s="1"/>
      <c r="L356" s="28"/>
      <c r="M356" s="1"/>
    </row>
    <row r="357" spans="1:13" x14ac:dyDescent="0.2">
      <c r="A357" s="1"/>
      <c r="B357" s="1"/>
      <c r="C357" s="1"/>
      <c r="D357" s="195"/>
      <c r="E357" s="1"/>
      <c r="F357" s="195"/>
      <c r="G357" s="1"/>
      <c r="H357" s="1"/>
      <c r="I357" s="1"/>
      <c r="J357" s="1"/>
      <c r="K357" s="1"/>
      <c r="L357" s="28"/>
      <c r="M357" s="1"/>
    </row>
    <row r="358" spans="1:13" x14ac:dyDescent="0.2">
      <c r="A358" s="1"/>
      <c r="B358" s="1"/>
      <c r="C358" s="1"/>
      <c r="D358" s="195"/>
      <c r="E358" s="1"/>
      <c r="F358" s="195"/>
      <c r="G358" s="1"/>
      <c r="H358" s="1"/>
      <c r="I358" s="1"/>
      <c r="J358" s="1"/>
      <c r="K358" s="1"/>
      <c r="L358" s="28"/>
      <c r="M358" s="1"/>
    </row>
    <row r="359" spans="1:13" x14ac:dyDescent="0.2">
      <c r="A359" s="1"/>
      <c r="B359" s="1"/>
      <c r="C359" s="1"/>
      <c r="D359" s="195"/>
      <c r="E359" s="1"/>
      <c r="F359" s="195"/>
      <c r="G359" s="1"/>
      <c r="H359" s="1"/>
      <c r="I359" s="1"/>
      <c r="J359" s="1"/>
      <c r="K359" s="1"/>
      <c r="L359" s="28"/>
      <c r="M359" s="1"/>
    </row>
    <row r="360" spans="1:13" x14ac:dyDescent="0.2">
      <c r="A360" s="1"/>
      <c r="B360" s="1"/>
      <c r="C360" s="1"/>
      <c r="D360" s="195"/>
      <c r="E360" s="1"/>
      <c r="F360" s="195"/>
      <c r="G360" s="1"/>
      <c r="H360" s="1"/>
      <c r="I360" s="1"/>
      <c r="J360" s="1"/>
      <c r="K360" s="1"/>
      <c r="L360" s="28"/>
      <c r="M360" s="1"/>
    </row>
    <row r="361" spans="1:13" x14ac:dyDescent="0.2">
      <c r="A361" s="1"/>
      <c r="B361" s="1"/>
      <c r="C361" s="1"/>
      <c r="D361" s="195"/>
      <c r="E361" s="1"/>
      <c r="F361" s="195"/>
      <c r="G361" s="1"/>
      <c r="H361" s="1"/>
      <c r="I361" s="1"/>
      <c r="J361" s="1"/>
      <c r="K361" s="1"/>
      <c r="L361" s="28"/>
      <c r="M361" s="1"/>
    </row>
    <row r="362" spans="1:13" x14ac:dyDescent="0.2">
      <c r="A362" s="1"/>
      <c r="B362" s="1"/>
      <c r="C362" s="1"/>
      <c r="D362" s="195"/>
      <c r="E362" s="1"/>
      <c r="F362" s="195"/>
      <c r="G362" s="1"/>
      <c r="H362" s="1"/>
      <c r="I362" s="1"/>
      <c r="J362" s="1"/>
      <c r="K362" s="1"/>
      <c r="L362" s="28"/>
      <c r="M362" s="1"/>
    </row>
    <row r="363" spans="1:13" x14ac:dyDescent="0.2">
      <c r="A363" s="1"/>
      <c r="B363" s="1"/>
      <c r="C363" s="1"/>
      <c r="D363" s="195"/>
      <c r="E363" s="1"/>
      <c r="F363" s="195"/>
      <c r="G363" s="1"/>
      <c r="H363" s="1"/>
      <c r="I363" s="1"/>
      <c r="J363" s="1"/>
      <c r="K363" s="1"/>
      <c r="L363" s="28"/>
      <c r="M363" s="1"/>
    </row>
    <row r="364" spans="1:13" x14ac:dyDescent="0.2">
      <c r="A364" s="1"/>
      <c r="B364" s="1"/>
      <c r="C364" s="1"/>
      <c r="D364" s="195"/>
      <c r="E364" s="1"/>
      <c r="F364" s="195"/>
      <c r="G364" s="1"/>
      <c r="H364" s="1"/>
      <c r="I364" s="1"/>
      <c r="J364" s="1"/>
      <c r="K364" s="1"/>
      <c r="L364" s="28"/>
      <c r="M364" s="1"/>
    </row>
    <row r="365" spans="1:13" x14ac:dyDescent="0.2">
      <c r="A365" s="1"/>
      <c r="B365" s="1"/>
      <c r="C365" s="1"/>
      <c r="D365" s="195"/>
      <c r="E365" s="1"/>
      <c r="F365" s="195"/>
      <c r="G365" s="1"/>
      <c r="H365" s="1"/>
      <c r="I365" s="1"/>
      <c r="J365" s="1"/>
      <c r="K365" s="1"/>
      <c r="L365" s="28"/>
      <c r="M365" s="1"/>
    </row>
    <row r="366" spans="1:13" x14ac:dyDescent="0.2">
      <c r="A366" s="1"/>
      <c r="B366" s="1"/>
      <c r="C366" s="1"/>
      <c r="D366" s="195"/>
      <c r="E366" s="1"/>
      <c r="F366" s="195"/>
      <c r="G366" s="1"/>
      <c r="H366" s="1"/>
      <c r="I366" s="1"/>
      <c r="J366" s="1"/>
      <c r="K366" s="1"/>
      <c r="L366" s="28"/>
      <c r="M366" s="1"/>
    </row>
    <row r="367" spans="1:13" x14ac:dyDescent="0.2">
      <c r="A367" s="1"/>
      <c r="B367" s="1"/>
      <c r="C367" s="1"/>
      <c r="D367" s="195"/>
      <c r="E367" s="1"/>
      <c r="F367" s="195"/>
      <c r="G367" s="1"/>
      <c r="H367" s="1"/>
      <c r="I367" s="1"/>
      <c r="J367" s="1"/>
      <c r="K367" s="1"/>
      <c r="L367" s="28"/>
      <c r="M367" s="1"/>
    </row>
    <row r="368" spans="1:13" x14ac:dyDescent="0.2">
      <c r="A368" s="1"/>
      <c r="B368" s="1"/>
      <c r="C368" s="1"/>
      <c r="D368" s="195"/>
      <c r="E368" s="1"/>
      <c r="F368" s="195"/>
      <c r="G368" s="1"/>
      <c r="H368" s="1"/>
      <c r="I368" s="1"/>
      <c r="J368" s="1"/>
      <c r="K368" s="1"/>
      <c r="L368" s="28"/>
      <c r="M368" s="1"/>
    </row>
    <row r="369" spans="1:13" x14ac:dyDescent="0.2">
      <c r="A369" s="1"/>
      <c r="B369" s="1"/>
      <c r="C369" s="1"/>
      <c r="D369" s="195"/>
      <c r="E369" s="1"/>
      <c r="F369" s="195"/>
      <c r="G369" s="1"/>
      <c r="H369" s="1"/>
      <c r="I369" s="1"/>
      <c r="J369" s="1"/>
      <c r="K369" s="1"/>
      <c r="L369" s="28"/>
      <c r="M369" s="1"/>
    </row>
    <row r="370" spans="1:13" x14ac:dyDescent="0.2">
      <c r="A370" s="1"/>
      <c r="B370" s="1"/>
      <c r="C370" s="1"/>
      <c r="D370" s="195"/>
      <c r="E370" s="1"/>
      <c r="F370" s="195"/>
      <c r="G370" s="1"/>
      <c r="H370" s="1"/>
      <c r="I370" s="1"/>
      <c r="J370" s="1"/>
      <c r="K370" s="1"/>
      <c r="L370" s="28"/>
      <c r="M370" s="1"/>
    </row>
    <row r="371" spans="1:13" x14ac:dyDescent="0.2">
      <c r="A371" s="1"/>
      <c r="B371" s="1"/>
      <c r="C371" s="1"/>
      <c r="D371" s="195"/>
      <c r="E371" s="1"/>
      <c r="F371" s="195"/>
      <c r="G371" s="1"/>
      <c r="H371" s="1"/>
      <c r="I371" s="1"/>
      <c r="J371" s="1"/>
      <c r="K371" s="1"/>
      <c r="L371" s="28"/>
      <c r="M371" s="1"/>
    </row>
    <row r="372" spans="1:13" x14ac:dyDescent="0.2">
      <c r="A372" s="1"/>
      <c r="B372" s="1"/>
      <c r="C372" s="1"/>
      <c r="D372" s="195"/>
      <c r="E372" s="1"/>
      <c r="F372" s="195"/>
      <c r="G372" s="1"/>
      <c r="H372" s="1"/>
      <c r="I372" s="1"/>
      <c r="J372" s="1"/>
      <c r="K372" s="1"/>
      <c r="L372" s="28"/>
      <c r="M372" s="1"/>
    </row>
    <row r="373" spans="1:13" x14ac:dyDescent="0.2">
      <c r="A373" s="1"/>
      <c r="B373" s="1"/>
      <c r="C373" s="1"/>
      <c r="D373" s="195"/>
      <c r="E373" s="1"/>
      <c r="F373" s="195"/>
      <c r="G373" s="1"/>
      <c r="H373" s="1"/>
      <c r="I373" s="1"/>
      <c r="J373" s="1"/>
      <c r="K373" s="1"/>
      <c r="L373" s="28"/>
      <c r="M373" s="1"/>
    </row>
    <row r="374" spans="1:13" x14ac:dyDescent="0.2">
      <c r="A374" s="1"/>
      <c r="B374" s="1"/>
      <c r="C374" s="1"/>
      <c r="D374" s="195"/>
      <c r="E374" s="1"/>
      <c r="F374" s="195"/>
      <c r="G374" s="1"/>
      <c r="H374" s="1"/>
      <c r="I374" s="1"/>
      <c r="J374" s="1"/>
      <c r="K374" s="1"/>
      <c r="L374" s="28"/>
      <c r="M374" s="1"/>
    </row>
    <row r="375" spans="1:13" x14ac:dyDescent="0.2">
      <c r="A375" s="1"/>
      <c r="B375" s="1"/>
      <c r="C375" s="1"/>
      <c r="D375" s="195"/>
      <c r="E375" s="1"/>
      <c r="F375" s="195"/>
    </row>
    <row r="376" spans="1:13" x14ac:dyDescent="0.2">
      <c r="A376" s="1"/>
      <c r="B376" s="1"/>
      <c r="C376" s="1"/>
      <c r="D376" s="195"/>
      <c r="E376" s="1"/>
      <c r="F376" s="195"/>
    </row>
    <row r="377" spans="1:13" x14ac:dyDescent="0.2">
      <c r="A377" s="1"/>
      <c r="B377" s="1"/>
      <c r="C377" s="1"/>
      <c r="D377" s="195"/>
      <c r="E377" s="1"/>
      <c r="F377" s="195"/>
    </row>
    <row r="378" spans="1:13" x14ac:dyDescent="0.2">
      <c r="A378" s="1"/>
      <c r="B378" s="1"/>
      <c r="C378" s="1"/>
      <c r="D378" s="195"/>
      <c r="E378" s="1"/>
      <c r="F378" s="195"/>
    </row>
    <row r="379" spans="1:13" x14ac:dyDescent="0.2">
      <c r="A379" s="1"/>
      <c r="B379" s="1"/>
      <c r="C379" s="1"/>
      <c r="D379" s="195"/>
      <c r="E379" s="1"/>
      <c r="F379" s="195"/>
    </row>
    <row r="380" spans="1:13" x14ac:dyDescent="0.2">
      <c r="A380" s="1"/>
      <c r="B380" s="1"/>
      <c r="C380" s="1"/>
      <c r="D380" s="195"/>
      <c r="E380" s="1"/>
      <c r="F380" s="195"/>
    </row>
    <row r="381" spans="1:13" x14ac:dyDescent="0.2">
      <c r="A381" s="1"/>
      <c r="B381" s="1"/>
      <c r="C381" s="1"/>
      <c r="D381" s="195"/>
      <c r="E381" s="1"/>
      <c r="F381" s="195"/>
    </row>
    <row r="382" spans="1:13" x14ac:dyDescent="0.2">
      <c r="A382" s="1"/>
      <c r="B382" s="1"/>
      <c r="C382" s="1"/>
      <c r="D382" s="195"/>
      <c r="E382" s="1"/>
      <c r="F382" s="195"/>
    </row>
    <row r="383" spans="1:13" x14ac:dyDescent="0.2">
      <c r="A383" s="1"/>
      <c r="B383" s="1"/>
      <c r="C383" s="1"/>
      <c r="D383" s="195"/>
      <c r="E383" s="1"/>
      <c r="F383" s="195"/>
    </row>
    <row r="384" spans="1:13" x14ac:dyDescent="0.2">
      <c r="A384" s="1"/>
      <c r="B384" s="1"/>
      <c r="C384" s="1"/>
      <c r="D384" s="195"/>
      <c r="E384" s="1"/>
      <c r="F384" s="195"/>
      <c r="L384"/>
    </row>
    <row r="385" spans="1:12" x14ac:dyDescent="0.2">
      <c r="A385" s="1"/>
      <c r="B385" s="1"/>
      <c r="C385" s="1"/>
      <c r="D385" s="195"/>
      <c r="E385" s="1"/>
      <c r="F385" s="195"/>
      <c r="L385"/>
    </row>
    <row r="386" spans="1:12" x14ac:dyDescent="0.2">
      <c r="A386" s="1"/>
      <c r="B386" s="1"/>
      <c r="C386" s="1"/>
      <c r="D386" s="195"/>
      <c r="E386" s="1"/>
      <c r="F386" s="195"/>
      <c r="L386"/>
    </row>
    <row r="387" spans="1:12" x14ac:dyDescent="0.2">
      <c r="A387" s="1"/>
      <c r="B387" s="1"/>
      <c r="C387" s="1"/>
      <c r="D387" s="195"/>
      <c r="E387" s="1"/>
      <c r="F387" s="195"/>
      <c r="L387"/>
    </row>
    <row r="388" spans="1:12" x14ac:dyDescent="0.2">
      <c r="A388" s="1"/>
      <c r="B388" s="1"/>
      <c r="C388" s="1"/>
      <c r="D388" s="195"/>
      <c r="E388" s="1"/>
      <c r="F388" s="195"/>
      <c r="L388"/>
    </row>
    <row r="389" spans="1:12" x14ac:dyDescent="0.2">
      <c r="A389" s="1"/>
      <c r="B389" s="1"/>
      <c r="C389" s="1"/>
      <c r="D389" s="195"/>
      <c r="E389" s="1"/>
      <c r="F389" s="195"/>
      <c r="L389"/>
    </row>
    <row r="390" spans="1:12" x14ac:dyDescent="0.2">
      <c r="A390" s="1"/>
      <c r="B390" s="1"/>
      <c r="C390" s="1"/>
      <c r="D390" s="195"/>
      <c r="E390" s="1"/>
      <c r="F390" s="195"/>
      <c r="L390"/>
    </row>
    <row r="391" spans="1:12" x14ac:dyDescent="0.2">
      <c r="A391" s="1"/>
      <c r="B391" s="1"/>
      <c r="C391" s="1"/>
      <c r="D391" s="195"/>
      <c r="E391" s="1"/>
      <c r="F391" s="195"/>
      <c r="L391"/>
    </row>
    <row r="392" spans="1:12" x14ac:dyDescent="0.2">
      <c r="A392" s="1"/>
      <c r="B392" s="1"/>
      <c r="C392" s="1"/>
      <c r="D392" s="195"/>
      <c r="E392" s="1"/>
      <c r="F392" s="195"/>
      <c r="L392"/>
    </row>
    <row r="393" spans="1:12" x14ac:dyDescent="0.2">
      <c r="A393" s="1"/>
      <c r="B393" s="1"/>
      <c r="C393" s="1"/>
      <c r="D393" s="195"/>
      <c r="E393" s="1"/>
      <c r="F393" s="195"/>
      <c r="L393"/>
    </row>
    <row r="394" spans="1:12" x14ac:dyDescent="0.2">
      <c r="A394" s="1"/>
      <c r="B394" s="1"/>
      <c r="C394" s="1"/>
      <c r="D394" s="195"/>
      <c r="E394" s="1"/>
      <c r="F394" s="195"/>
      <c r="L394"/>
    </row>
    <row r="395" spans="1:12" x14ac:dyDescent="0.2">
      <c r="A395" s="1"/>
      <c r="B395" s="1"/>
      <c r="C395" s="1"/>
      <c r="D395" s="195"/>
      <c r="E395" s="1"/>
      <c r="F395" s="195"/>
      <c r="L395"/>
    </row>
    <row r="396" spans="1:12" x14ac:dyDescent="0.2">
      <c r="A396" s="1"/>
      <c r="B396" s="1"/>
      <c r="C396" s="1"/>
      <c r="D396" s="195"/>
      <c r="E396" s="1"/>
      <c r="F396" s="195"/>
      <c r="L396"/>
    </row>
    <row r="397" spans="1:12" x14ac:dyDescent="0.2">
      <c r="A397" s="1"/>
      <c r="B397" s="1"/>
      <c r="C397" s="1"/>
      <c r="D397" s="195"/>
      <c r="E397" s="1"/>
      <c r="F397" s="195"/>
      <c r="L397"/>
    </row>
    <row r="398" spans="1:12" x14ac:dyDescent="0.2">
      <c r="A398" s="1"/>
      <c r="B398" s="1"/>
      <c r="C398" s="1"/>
      <c r="D398" s="195"/>
      <c r="E398" s="1"/>
      <c r="F398" s="195"/>
      <c r="L398"/>
    </row>
    <row r="399" spans="1:12" x14ac:dyDescent="0.2">
      <c r="A399" s="1"/>
      <c r="B399" s="1"/>
      <c r="C399" s="1"/>
      <c r="D399" s="195"/>
      <c r="E399" s="1"/>
      <c r="F399" s="195"/>
      <c r="L399"/>
    </row>
    <row r="400" spans="1:12" x14ac:dyDescent="0.2">
      <c r="A400" s="1"/>
      <c r="B400" s="1"/>
      <c r="C400" s="1"/>
      <c r="D400" s="195"/>
      <c r="E400" s="1"/>
      <c r="F400" s="195"/>
      <c r="L400"/>
    </row>
    <row r="401" spans="1:12" x14ac:dyDescent="0.2">
      <c r="A401" s="1"/>
      <c r="B401" s="1"/>
      <c r="C401" s="1"/>
      <c r="D401" s="195"/>
      <c r="E401" s="1"/>
      <c r="F401" s="195"/>
      <c r="L401"/>
    </row>
    <row r="402" spans="1:12" x14ac:dyDescent="0.2">
      <c r="A402" s="1"/>
      <c r="B402" s="1"/>
      <c r="C402" s="1"/>
      <c r="D402" s="195"/>
      <c r="E402" s="1"/>
      <c r="F402" s="195"/>
      <c r="L402"/>
    </row>
    <row r="403" spans="1:12" x14ac:dyDescent="0.2">
      <c r="A403" s="1"/>
      <c r="B403" s="1"/>
      <c r="C403" s="1"/>
      <c r="D403" s="195"/>
      <c r="E403" s="1"/>
      <c r="F403" s="195"/>
      <c r="L403"/>
    </row>
    <row r="404" spans="1:12" x14ac:dyDescent="0.2">
      <c r="A404" s="1"/>
      <c r="B404" s="1"/>
      <c r="C404" s="1"/>
      <c r="D404" s="195"/>
      <c r="E404" s="1"/>
      <c r="F404" s="195"/>
      <c r="L404"/>
    </row>
    <row r="405" spans="1:12" x14ac:dyDescent="0.2">
      <c r="A405" s="1"/>
      <c r="B405" s="1"/>
      <c r="C405" s="1"/>
      <c r="D405" s="195"/>
      <c r="E405" s="1"/>
      <c r="F405" s="195"/>
      <c r="L405"/>
    </row>
    <row r="406" spans="1:12" x14ac:dyDescent="0.2">
      <c r="A406" s="1"/>
      <c r="B406" s="1"/>
      <c r="C406" s="1"/>
      <c r="D406" s="195"/>
      <c r="E406" s="1"/>
      <c r="F406" s="195"/>
      <c r="L406"/>
    </row>
    <row r="407" spans="1:12" x14ac:dyDescent="0.2">
      <c r="A407" s="1"/>
      <c r="B407" s="1"/>
      <c r="C407" s="1"/>
      <c r="D407" s="195"/>
      <c r="E407" s="1"/>
      <c r="F407" s="195"/>
      <c r="L407"/>
    </row>
    <row r="408" spans="1:12" x14ac:dyDescent="0.2">
      <c r="A408" s="1"/>
      <c r="B408" s="1"/>
      <c r="C408" s="1"/>
      <c r="D408" s="195"/>
      <c r="E408" s="1"/>
      <c r="F408" s="195"/>
      <c r="L408"/>
    </row>
    <row r="409" spans="1:12" x14ac:dyDescent="0.2">
      <c r="A409" s="1"/>
      <c r="B409" s="1"/>
      <c r="C409" s="1"/>
      <c r="D409" s="195"/>
      <c r="E409" s="1"/>
      <c r="F409" s="195"/>
      <c r="L409"/>
    </row>
    <row r="410" spans="1:12" x14ac:dyDescent="0.2">
      <c r="A410" s="1"/>
      <c r="B410" s="1"/>
      <c r="C410" s="1"/>
      <c r="D410" s="195"/>
      <c r="E410" s="1"/>
      <c r="F410" s="195"/>
      <c r="L410"/>
    </row>
    <row r="411" spans="1:12" x14ac:dyDescent="0.2">
      <c r="A411" s="1"/>
      <c r="B411" s="1"/>
      <c r="C411" s="1"/>
      <c r="D411" s="195"/>
      <c r="E411" s="1"/>
      <c r="F411" s="195"/>
      <c r="L411"/>
    </row>
    <row r="412" spans="1:12" x14ac:dyDescent="0.2">
      <c r="A412" s="1"/>
      <c r="B412" s="1"/>
      <c r="C412" s="1"/>
      <c r="D412" s="195"/>
      <c r="E412" s="1"/>
      <c r="F412" s="195"/>
      <c r="L412"/>
    </row>
    <row r="413" spans="1:12" x14ac:dyDescent="0.2">
      <c r="A413" s="1"/>
      <c r="B413" s="1"/>
      <c r="C413" s="1"/>
      <c r="D413" s="195"/>
      <c r="E413" s="1"/>
      <c r="F413" s="195"/>
      <c r="L413"/>
    </row>
    <row r="414" spans="1:12" x14ac:dyDescent="0.2">
      <c r="A414" s="1"/>
      <c r="B414" s="1"/>
      <c r="C414" s="1"/>
      <c r="D414" s="195"/>
      <c r="E414" s="1"/>
      <c r="F414" s="195"/>
      <c r="L414"/>
    </row>
    <row r="415" spans="1:12" x14ac:dyDescent="0.2">
      <c r="A415" s="1"/>
      <c r="B415" s="1"/>
      <c r="C415" s="1"/>
      <c r="D415" s="195"/>
      <c r="E415" s="1"/>
      <c r="F415" s="195"/>
      <c r="L415"/>
    </row>
    <row r="416" spans="1:12" x14ac:dyDescent="0.2">
      <c r="A416" s="1"/>
      <c r="B416" s="1"/>
      <c r="C416" s="1"/>
      <c r="D416" s="195"/>
      <c r="E416" s="1"/>
      <c r="F416" s="195"/>
      <c r="L416"/>
    </row>
    <row r="417" spans="1:12" x14ac:dyDescent="0.2">
      <c r="A417" s="1"/>
      <c r="B417" s="1"/>
      <c r="C417" s="1"/>
      <c r="D417" s="195"/>
      <c r="E417" s="1"/>
      <c r="F417" s="195"/>
      <c r="L417"/>
    </row>
    <row r="418" spans="1:12" x14ac:dyDescent="0.2">
      <c r="A418" s="1"/>
      <c r="B418" s="1"/>
      <c r="C418" s="1"/>
      <c r="D418" s="195"/>
      <c r="E418" s="1"/>
      <c r="F418" s="195"/>
      <c r="L418"/>
    </row>
    <row r="419" spans="1:12" x14ac:dyDescent="0.2">
      <c r="A419" s="1"/>
      <c r="B419" s="1"/>
      <c r="C419" s="1"/>
      <c r="D419" s="195"/>
      <c r="E419" s="1"/>
      <c r="F419" s="195"/>
      <c r="L419"/>
    </row>
    <row r="420" spans="1:12" x14ac:dyDescent="0.2">
      <c r="A420" s="1"/>
      <c r="B420" s="1"/>
      <c r="C420" s="1"/>
      <c r="D420" s="195"/>
      <c r="E420" s="1"/>
      <c r="F420" s="195"/>
      <c r="L420"/>
    </row>
    <row r="421" spans="1:12" x14ac:dyDescent="0.2">
      <c r="A421" s="1"/>
      <c r="B421" s="1"/>
      <c r="C421" s="1"/>
      <c r="D421" s="195"/>
      <c r="E421" s="1"/>
      <c r="F421" s="195"/>
      <c r="L421"/>
    </row>
    <row r="422" spans="1:12" x14ac:dyDescent="0.2">
      <c r="A422" s="1"/>
      <c r="B422" s="1"/>
      <c r="C422" s="1"/>
      <c r="D422" s="195"/>
      <c r="E422" s="1"/>
      <c r="F422" s="195"/>
      <c r="L422"/>
    </row>
    <row r="423" spans="1:12" x14ac:dyDescent="0.2">
      <c r="A423" s="1"/>
      <c r="B423" s="1"/>
      <c r="C423" s="1"/>
      <c r="D423" s="195"/>
      <c r="E423" s="1"/>
      <c r="F423" s="195"/>
      <c r="L423"/>
    </row>
    <row r="424" spans="1:12" x14ac:dyDescent="0.2">
      <c r="A424" s="1"/>
      <c r="B424" s="1"/>
      <c r="C424" s="1"/>
      <c r="D424" s="195"/>
      <c r="E424" s="1"/>
      <c r="F424" s="195"/>
      <c r="L424"/>
    </row>
    <row r="425" spans="1:12" x14ac:dyDescent="0.2">
      <c r="A425" s="1"/>
      <c r="B425" s="1"/>
      <c r="C425" s="1"/>
      <c r="D425" s="195"/>
      <c r="E425" s="1"/>
      <c r="F425" s="195"/>
      <c r="L425"/>
    </row>
    <row r="426" spans="1:12" x14ac:dyDescent="0.2">
      <c r="A426" s="1"/>
      <c r="B426" s="1"/>
      <c r="C426" s="1"/>
      <c r="D426" s="195"/>
      <c r="E426" s="1"/>
      <c r="F426" s="195"/>
      <c r="L426"/>
    </row>
    <row r="427" spans="1:12" x14ac:dyDescent="0.2">
      <c r="A427" s="1"/>
      <c r="B427" s="1"/>
      <c r="C427" s="1"/>
      <c r="D427" s="195"/>
      <c r="E427" s="1"/>
      <c r="F427" s="195"/>
      <c r="L427"/>
    </row>
    <row r="428" spans="1:12" x14ac:dyDescent="0.2">
      <c r="A428" s="1"/>
      <c r="B428" s="1"/>
      <c r="C428" s="1"/>
      <c r="D428" s="195"/>
      <c r="E428" s="1"/>
      <c r="F428" s="195"/>
      <c r="L428"/>
    </row>
    <row r="429" spans="1:12" x14ac:dyDescent="0.2">
      <c r="A429" s="1"/>
      <c r="B429" s="1"/>
      <c r="C429" s="1"/>
      <c r="D429" s="195"/>
      <c r="E429" s="1"/>
      <c r="F429" s="195"/>
      <c r="L429"/>
    </row>
    <row r="430" spans="1:12" x14ac:dyDescent="0.2">
      <c r="A430" s="1"/>
      <c r="B430" s="1"/>
      <c r="C430" s="1"/>
      <c r="D430" s="195"/>
      <c r="E430" s="1"/>
      <c r="F430" s="195"/>
      <c r="L430"/>
    </row>
    <row r="431" spans="1:12" x14ac:dyDescent="0.2">
      <c r="A431" s="1"/>
      <c r="B431" s="1"/>
      <c r="C431" s="1"/>
      <c r="D431" s="195"/>
      <c r="E431" s="1"/>
      <c r="F431" s="195"/>
      <c r="L431"/>
    </row>
    <row r="432" spans="1:12" x14ac:dyDescent="0.2">
      <c r="A432" s="1"/>
      <c r="B432" s="1"/>
      <c r="C432" s="1"/>
      <c r="D432" s="195"/>
      <c r="E432" s="1"/>
      <c r="F432" s="195"/>
      <c r="L432"/>
    </row>
    <row r="433" spans="1:12" x14ac:dyDescent="0.2">
      <c r="A433" s="1"/>
      <c r="B433" s="1"/>
      <c r="C433" s="1"/>
      <c r="D433" s="195"/>
      <c r="E433" s="1"/>
      <c r="F433" s="195"/>
      <c r="L433"/>
    </row>
    <row r="434" spans="1:12" x14ac:dyDescent="0.2">
      <c r="A434" s="1"/>
      <c r="B434" s="1"/>
      <c r="C434" s="1"/>
      <c r="D434" s="195"/>
      <c r="E434" s="1"/>
      <c r="F434" s="195"/>
      <c r="L434"/>
    </row>
    <row r="435" spans="1:12" x14ac:dyDescent="0.2">
      <c r="A435" s="1"/>
      <c r="B435" s="1"/>
      <c r="C435" s="1"/>
      <c r="D435" s="195"/>
      <c r="E435" s="1"/>
      <c r="F435" s="195"/>
      <c r="L435"/>
    </row>
    <row r="436" spans="1:12" x14ac:dyDescent="0.2">
      <c r="A436" s="1"/>
      <c r="B436" s="1"/>
      <c r="C436" s="1"/>
      <c r="D436" s="195"/>
      <c r="E436" s="1"/>
      <c r="F436" s="195"/>
      <c r="L436"/>
    </row>
    <row r="437" spans="1:12" x14ac:dyDescent="0.2">
      <c r="A437" s="1"/>
      <c r="B437" s="1"/>
      <c r="C437" s="1"/>
      <c r="D437" s="195"/>
      <c r="E437" s="1"/>
      <c r="F437" s="195"/>
      <c r="L437"/>
    </row>
    <row r="438" spans="1:12" x14ac:dyDescent="0.2">
      <c r="A438" s="1"/>
      <c r="B438" s="1"/>
      <c r="C438" s="1"/>
      <c r="D438" s="195"/>
      <c r="E438" s="1"/>
      <c r="F438" s="195"/>
      <c r="L438"/>
    </row>
    <row r="439" spans="1:12" x14ac:dyDescent="0.2">
      <c r="A439" s="1"/>
      <c r="B439" s="1"/>
      <c r="C439" s="1"/>
      <c r="D439" s="195"/>
      <c r="E439" s="1"/>
      <c r="F439" s="195"/>
      <c r="L439"/>
    </row>
    <row r="440" spans="1:12" x14ac:dyDescent="0.2">
      <c r="A440" s="1"/>
      <c r="B440" s="1"/>
      <c r="C440" s="1"/>
      <c r="D440" s="195"/>
      <c r="E440" s="1"/>
      <c r="F440" s="195"/>
      <c r="L440"/>
    </row>
    <row r="441" spans="1:12" x14ac:dyDescent="0.2">
      <c r="A441" s="1"/>
      <c r="B441" s="1"/>
      <c r="C441" s="1"/>
      <c r="D441" s="195"/>
      <c r="E441" s="1"/>
      <c r="F441" s="195"/>
      <c r="L441"/>
    </row>
    <row r="442" spans="1:12" x14ac:dyDescent="0.2">
      <c r="A442" s="1"/>
      <c r="B442" s="1"/>
      <c r="C442" s="1"/>
      <c r="D442" s="195"/>
      <c r="E442" s="1"/>
      <c r="F442" s="195"/>
      <c r="L442"/>
    </row>
    <row r="443" spans="1:12" x14ac:dyDescent="0.2">
      <c r="A443" s="1"/>
      <c r="B443" s="1"/>
      <c r="C443" s="1"/>
      <c r="D443" s="195"/>
      <c r="E443" s="1"/>
      <c r="F443" s="195"/>
      <c r="L443"/>
    </row>
    <row r="444" spans="1:12" x14ac:dyDescent="0.2">
      <c r="A444" s="1"/>
      <c r="B444" s="1"/>
      <c r="C444" s="1"/>
      <c r="D444" s="195"/>
      <c r="E444" s="1"/>
      <c r="F444" s="195"/>
      <c r="L444"/>
    </row>
    <row r="445" spans="1:12" x14ac:dyDescent="0.2">
      <c r="A445" s="1"/>
      <c r="B445" s="1"/>
      <c r="C445" s="1"/>
      <c r="D445" s="195"/>
      <c r="E445" s="1"/>
      <c r="F445" s="195"/>
      <c r="L445"/>
    </row>
    <row r="446" spans="1:12" x14ac:dyDescent="0.2">
      <c r="A446" s="1"/>
      <c r="B446" s="1"/>
      <c r="C446" s="1"/>
      <c r="D446" s="195"/>
      <c r="E446" s="1"/>
      <c r="F446" s="195"/>
      <c r="L446"/>
    </row>
    <row r="447" spans="1:12" x14ac:dyDescent="0.2">
      <c r="A447" s="1"/>
      <c r="B447" s="1"/>
      <c r="C447" s="1"/>
      <c r="D447" s="195"/>
      <c r="E447" s="1"/>
      <c r="F447" s="195"/>
      <c r="L447"/>
    </row>
    <row r="448" spans="1:12" x14ac:dyDescent="0.2">
      <c r="A448" s="1"/>
      <c r="B448" s="1"/>
      <c r="C448" s="1"/>
      <c r="D448" s="195"/>
      <c r="E448" s="1"/>
      <c r="F448" s="195"/>
      <c r="L448"/>
    </row>
    <row r="449" spans="1:12" x14ac:dyDescent="0.2">
      <c r="A449" s="1"/>
      <c r="B449" s="1"/>
      <c r="C449" s="1"/>
      <c r="D449" s="195"/>
      <c r="E449" s="1"/>
      <c r="F449" s="195"/>
      <c r="L449"/>
    </row>
    <row r="450" spans="1:12" x14ac:dyDescent="0.2">
      <c r="A450" s="1"/>
      <c r="B450" s="1"/>
      <c r="C450" s="1"/>
      <c r="D450" s="195"/>
      <c r="E450" s="1"/>
      <c r="F450" s="195"/>
      <c r="L450"/>
    </row>
    <row r="451" spans="1:12" x14ac:dyDescent="0.2">
      <c r="A451" s="1"/>
      <c r="B451" s="1"/>
      <c r="C451" s="1"/>
      <c r="D451" s="195"/>
      <c r="E451" s="1"/>
      <c r="F451" s="195"/>
      <c r="L451"/>
    </row>
    <row r="452" spans="1:12" x14ac:dyDescent="0.2">
      <c r="A452" s="1"/>
      <c r="B452" s="1"/>
      <c r="C452" s="1"/>
      <c r="D452" s="195"/>
      <c r="E452" s="1"/>
      <c r="F452" s="195"/>
      <c r="L452"/>
    </row>
    <row r="453" spans="1:12" x14ac:dyDescent="0.2">
      <c r="A453" s="1"/>
      <c r="B453" s="1"/>
      <c r="C453" s="1"/>
      <c r="D453" s="195"/>
      <c r="E453" s="1"/>
      <c r="F453" s="195"/>
      <c r="L453"/>
    </row>
    <row r="454" spans="1:12" x14ac:dyDescent="0.2">
      <c r="A454" s="1"/>
      <c r="B454" s="1"/>
      <c r="C454" s="1"/>
      <c r="D454" s="195"/>
      <c r="E454" s="1"/>
      <c r="F454" s="195"/>
      <c r="L454"/>
    </row>
    <row r="455" spans="1:12" x14ac:dyDescent="0.2">
      <c r="A455" s="1"/>
      <c r="B455" s="1"/>
      <c r="C455" s="1"/>
      <c r="D455" s="195"/>
      <c r="E455" s="1"/>
      <c r="F455" s="195"/>
      <c r="L455"/>
    </row>
    <row r="456" spans="1:12" x14ac:dyDescent="0.2">
      <c r="A456" s="1"/>
      <c r="B456" s="1"/>
      <c r="C456" s="1"/>
      <c r="D456" s="195"/>
      <c r="E456" s="1"/>
      <c r="F456" s="195"/>
      <c r="L456"/>
    </row>
    <row r="457" spans="1:12" x14ac:dyDescent="0.2">
      <c r="A457" s="1"/>
      <c r="B457" s="1"/>
      <c r="C457" s="1"/>
      <c r="D457" s="195"/>
      <c r="E457" s="1"/>
      <c r="F457" s="195"/>
      <c r="L457"/>
    </row>
    <row r="458" spans="1:12" x14ac:dyDescent="0.2">
      <c r="A458" s="1"/>
      <c r="B458" s="1"/>
      <c r="C458" s="1"/>
      <c r="D458" s="195"/>
      <c r="E458" s="1"/>
      <c r="F458" s="195"/>
      <c r="L458"/>
    </row>
    <row r="459" spans="1:12" x14ac:dyDescent="0.2">
      <c r="A459" s="1"/>
      <c r="B459" s="1"/>
      <c r="C459" s="1"/>
      <c r="D459" s="195"/>
      <c r="E459" s="1"/>
      <c r="F459" s="195"/>
      <c r="L459"/>
    </row>
    <row r="460" spans="1:12" x14ac:dyDescent="0.2">
      <c r="A460" s="1"/>
      <c r="B460" s="1"/>
      <c r="C460" s="1"/>
      <c r="D460" s="195"/>
      <c r="E460" s="1"/>
      <c r="F460" s="195"/>
      <c r="L460"/>
    </row>
    <row r="461" spans="1:12" x14ac:dyDescent="0.2">
      <c r="A461" s="1"/>
      <c r="B461" s="1"/>
      <c r="C461" s="1"/>
      <c r="D461" s="195"/>
      <c r="E461" s="1"/>
      <c r="F461" s="195"/>
      <c r="L461"/>
    </row>
    <row r="462" spans="1:12" x14ac:dyDescent="0.2">
      <c r="A462" s="1"/>
      <c r="B462" s="1"/>
      <c r="C462" s="1"/>
      <c r="D462" s="195"/>
      <c r="E462" s="1"/>
      <c r="F462" s="195"/>
      <c r="L462"/>
    </row>
    <row r="463" spans="1:12" x14ac:dyDescent="0.2">
      <c r="A463" s="1"/>
      <c r="B463" s="1"/>
      <c r="C463" s="1"/>
      <c r="D463" s="195"/>
      <c r="E463" s="1"/>
      <c r="F463" s="195"/>
      <c r="L463"/>
    </row>
    <row r="464" spans="1:12" x14ac:dyDescent="0.2">
      <c r="A464" s="1"/>
      <c r="B464" s="1"/>
      <c r="C464" s="1"/>
      <c r="D464" s="195"/>
      <c r="E464" s="1"/>
      <c r="F464" s="195"/>
      <c r="L464"/>
    </row>
    <row r="465" spans="1:12" x14ac:dyDescent="0.2">
      <c r="A465" s="1"/>
      <c r="B465" s="1"/>
      <c r="C465" s="1"/>
      <c r="D465" s="195"/>
      <c r="E465" s="1"/>
      <c r="F465" s="195"/>
      <c r="L465"/>
    </row>
    <row r="466" spans="1:12" x14ac:dyDescent="0.2">
      <c r="A466" s="1"/>
      <c r="B466" s="1"/>
      <c r="C466" s="1"/>
      <c r="D466" s="195"/>
      <c r="E466" s="1"/>
      <c r="F466" s="195"/>
      <c r="L466"/>
    </row>
    <row r="467" spans="1:12" x14ac:dyDescent="0.2">
      <c r="A467" s="1"/>
      <c r="B467" s="1"/>
      <c r="C467" s="1"/>
      <c r="D467" s="195"/>
      <c r="E467" s="1"/>
      <c r="F467" s="195"/>
      <c r="L467"/>
    </row>
    <row r="468" spans="1:12" x14ac:dyDescent="0.2">
      <c r="A468" s="1"/>
      <c r="B468" s="1"/>
      <c r="C468" s="1"/>
      <c r="D468" s="195"/>
      <c r="E468" s="1"/>
      <c r="F468" s="195"/>
      <c r="L468"/>
    </row>
    <row r="469" spans="1:12" x14ac:dyDescent="0.2">
      <c r="A469" s="1"/>
      <c r="B469" s="1"/>
      <c r="C469" s="1"/>
      <c r="D469" s="195"/>
      <c r="E469" s="1"/>
      <c r="F469" s="195"/>
      <c r="L469"/>
    </row>
    <row r="470" spans="1:12" x14ac:dyDescent="0.2">
      <c r="A470" s="1"/>
      <c r="B470" s="1"/>
      <c r="C470" s="1"/>
      <c r="D470" s="195"/>
      <c r="E470" s="1"/>
      <c r="F470" s="195"/>
      <c r="L470"/>
    </row>
    <row r="471" spans="1:12" x14ac:dyDescent="0.2">
      <c r="A471" s="1"/>
      <c r="B471" s="1"/>
      <c r="C471" s="1"/>
      <c r="D471" s="195"/>
      <c r="E471" s="1"/>
      <c r="F471" s="195"/>
      <c r="L471"/>
    </row>
    <row r="472" spans="1:12" x14ac:dyDescent="0.2">
      <c r="A472" s="1"/>
      <c r="B472" s="1"/>
      <c r="C472" s="1"/>
      <c r="D472" s="195"/>
      <c r="E472" s="1"/>
      <c r="F472" s="195"/>
      <c r="L472"/>
    </row>
    <row r="473" spans="1:12" x14ac:dyDescent="0.2">
      <c r="A473" s="1"/>
      <c r="B473" s="1"/>
      <c r="C473" s="1"/>
      <c r="D473" s="195"/>
      <c r="E473" s="1"/>
      <c r="F473" s="195"/>
      <c r="L473"/>
    </row>
    <row r="474" spans="1:12" x14ac:dyDescent="0.2">
      <c r="A474" s="1"/>
      <c r="B474" s="1"/>
      <c r="C474" s="1"/>
      <c r="D474" s="195"/>
      <c r="E474" s="1"/>
      <c r="F474" s="195"/>
      <c r="L474"/>
    </row>
    <row r="475" spans="1:12" x14ac:dyDescent="0.2">
      <c r="A475" s="1"/>
      <c r="B475" s="1"/>
      <c r="C475" s="1"/>
      <c r="D475" s="195"/>
      <c r="E475" s="1"/>
      <c r="F475" s="195"/>
      <c r="L475"/>
    </row>
    <row r="476" spans="1:12" x14ac:dyDescent="0.2">
      <c r="A476" s="1"/>
      <c r="B476" s="1"/>
      <c r="C476" s="1"/>
      <c r="D476" s="195"/>
      <c r="E476" s="1"/>
      <c r="F476" s="195"/>
      <c r="L476"/>
    </row>
    <row r="477" spans="1:12" x14ac:dyDescent="0.2">
      <c r="A477" s="1"/>
      <c r="B477" s="1"/>
      <c r="C477" s="1"/>
      <c r="D477" s="195"/>
      <c r="E477" s="1"/>
      <c r="F477" s="195"/>
      <c r="L477"/>
    </row>
    <row r="478" spans="1:12" x14ac:dyDescent="0.2">
      <c r="A478" s="1"/>
      <c r="B478" s="1"/>
      <c r="C478" s="1"/>
      <c r="D478" s="195"/>
      <c r="E478" s="1"/>
      <c r="F478" s="195"/>
      <c r="L478"/>
    </row>
    <row r="479" spans="1:12" x14ac:dyDescent="0.2">
      <c r="A479" s="1"/>
      <c r="B479" s="1"/>
      <c r="C479" s="1"/>
      <c r="D479" s="195"/>
      <c r="E479" s="1"/>
      <c r="F479" s="195"/>
      <c r="L479"/>
    </row>
    <row r="480" spans="1:12" x14ac:dyDescent="0.2">
      <c r="A480" s="1"/>
      <c r="B480" s="1"/>
      <c r="C480" s="1"/>
      <c r="D480" s="195"/>
      <c r="E480" s="1"/>
      <c r="F480" s="195"/>
      <c r="L480"/>
    </row>
    <row r="481" spans="1:12" x14ac:dyDescent="0.2">
      <c r="A481" s="1"/>
      <c r="B481" s="1"/>
      <c r="C481" s="1"/>
      <c r="D481" s="195"/>
      <c r="E481" s="1"/>
      <c r="F481" s="195"/>
      <c r="L481"/>
    </row>
    <row r="482" spans="1:12" x14ac:dyDescent="0.2">
      <c r="A482" s="1"/>
      <c r="B482" s="1"/>
      <c r="C482" s="1"/>
      <c r="D482" s="195"/>
      <c r="E482" s="1"/>
      <c r="F482" s="195"/>
      <c r="L482"/>
    </row>
    <row r="483" spans="1:12" x14ac:dyDescent="0.2">
      <c r="A483" s="1"/>
      <c r="B483" s="1"/>
      <c r="C483" s="1"/>
      <c r="D483" s="195"/>
      <c r="E483" s="1"/>
      <c r="F483" s="195"/>
      <c r="L483"/>
    </row>
    <row r="484" spans="1:12" x14ac:dyDescent="0.2">
      <c r="A484" s="1"/>
      <c r="B484" s="1"/>
      <c r="C484" s="1"/>
      <c r="D484" s="195"/>
      <c r="E484" s="1"/>
      <c r="F484" s="195"/>
      <c r="L484"/>
    </row>
    <row r="485" spans="1:12" x14ac:dyDescent="0.2">
      <c r="A485" s="1"/>
      <c r="B485" s="1"/>
      <c r="C485" s="1"/>
      <c r="D485" s="195"/>
      <c r="E485" s="1"/>
      <c r="F485" s="195"/>
      <c r="L485"/>
    </row>
    <row r="486" spans="1:12" x14ac:dyDescent="0.2">
      <c r="A486" s="1"/>
      <c r="B486" s="1"/>
      <c r="C486" s="1"/>
      <c r="D486" s="195"/>
      <c r="E486" s="1"/>
      <c r="F486" s="195"/>
      <c r="L486"/>
    </row>
    <row r="487" spans="1:12" x14ac:dyDescent="0.2">
      <c r="A487" s="1"/>
      <c r="B487" s="1"/>
      <c r="C487" s="1"/>
      <c r="D487" s="195"/>
      <c r="E487" s="1"/>
      <c r="F487" s="195"/>
      <c r="L487"/>
    </row>
    <row r="488" spans="1:12" x14ac:dyDescent="0.2">
      <c r="A488" s="1"/>
      <c r="B488" s="1"/>
      <c r="C488" s="1"/>
      <c r="D488" s="195"/>
      <c r="E488" s="1"/>
      <c r="F488" s="195"/>
      <c r="L488"/>
    </row>
    <row r="489" spans="1:12" x14ac:dyDescent="0.2">
      <c r="A489" s="1"/>
      <c r="B489" s="1"/>
      <c r="C489" s="1"/>
      <c r="D489" s="195"/>
      <c r="E489" s="1"/>
      <c r="F489" s="195"/>
      <c r="L489"/>
    </row>
    <row r="490" spans="1:12" x14ac:dyDescent="0.2">
      <c r="A490" s="1"/>
      <c r="B490" s="1"/>
      <c r="C490" s="1"/>
      <c r="D490" s="195"/>
      <c r="E490" s="1"/>
      <c r="F490" s="195"/>
      <c r="L490"/>
    </row>
    <row r="491" spans="1:12" x14ac:dyDescent="0.2">
      <c r="A491" s="1"/>
      <c r="B491" s="1"/>
      <c r="C491" s="1"/>
      <c r="D491" s="195"/>
      <c r="E491" s="1"/>
      <c r="F491" s="195"/>
      <c r="L491"/>
    </row>
    <row r="492" spans="1:12" x14ac:dyDescent="0.2">
      <c r="A492" s="1"/>
      <c r="B492" s="1"/>
      <c r="C492" s="1"/>
      <c r="D492" s="195"/>
      <c r="E492" s="1"/>
      <c r="F492" s="195"/>
      <c r="L492"/>
    </row>
    <row r="493" spans="1:12" x14ac:dyDescent="0.2">
      <c r="A493" s="1"/>
      <c r="B493" s="1"/>
      <c r="C493" s="1"/>
      <c r="D493" s="195"/>
      <c r="E493" s="1"/>
      <c r="F493" s="195"/>
      <c r="L493"/>
    </row>
    <row r="494" spans="1:12" x14ac:dyDescent="0.2">
      <c r="A494" s="1"/>
      <c r="B494" s="1"/>
      <c r="C494" s="1"/>
      <c r="D494" s="195"/>
      <c r="E494" s="1"/>
      <c r="F494" s="195"/>
      <c r="L494"/>
    </row>
    <row r="495" spans="1:12" x14ac:dyDescent="0.2">
      <c r="A495" s="1"/>
      <c r="B495" s="1"/>
      <c r="C495" s="1"/>
      <c r="D495" s="195"/>
      <c r="E495" s="1"/>
      <c r="F495" s="195"/>
      <c r="L495"/>
    </row>
    <row r="496" spans="1:12" x14ac:dyDescent="0.2">
      <c r="A496" s="1"/>
      <c r="B496" s="1"/>
      <c r="C496" s="1"/>
      <c r="D496" s="195"/>
      <c r="E496" s="1"/>
      <c r="F496" s="195"/>
      <c r="L496"/>
    </row>
    <row r="497" spans="1:12" x14ac:dyDescent="0.2">
      <c r="A497" s="1"/>
      <c r="B497" s="1"/>
      <c r="C497" s="1"/>
      <c r="D497" s="195"/>
      <c r="E497" s="1"/>
      <c r="F497" s="195"/>
      <c r="L497"/>
    </row>
    <row r="498" spans="1:12" x14ac:dyDescent="0.2">
      <c r="A498" s="1"/>
      <c r="B498" s="1"/>
      <c r="C498" s="1"/>
      <c r="D498" s="195"/>
      <c r="E498" s="1"/>
      <c r="F498" s="195"/>
      <c r="L498"/>
    </row>
    <row r="499" spans="1:12" x14ac:dyDescent="0.2">
      <c r="A499" s="1"/>
      <c r="B499" s="1"/>
      <c r="C499" s="1"/>
      <c r="D499" s="195"/>
      <c r="E499" s="1"/>
      <c r="F499" s="195"/>
      <c r="L499"/>
    </row>
    <row r="500" spans="1:12" x14ac:dyDescent="0.2">
      <c r="A500" s="1"/>
      <c r="B500" s="1"/>
      <c r="C500" s="1"/>
      <c r="D500" s="195"/>
      <c r="E500" s="1"/>
      <c r="F500" s="195"/>
      <c r="L500"/>
    </row>
    <row r="501" spans="1:12" x14ac:dyDescent="0.2">
      <c r="A501" s="1"/>
      <c r="B501" s="1"/>
      <c r="C501" s="1"/>
      <c r="D501" s="195"/>
      <c r="E501" s="1"/>
      <c r="F501" s="195"/>
      <c r="L501"/>
    </row>
    <row r="502" spans="1:12" x14ac:dyDescent="0.2">
      <c r="A502" s="1"/>
      <c r="B502" s="1"/>
      <c r="C502" s="1"/>
      <c r="D502" s="195"/>
      <c r="E502" s="1"/>
      <c r="F502" s="195"/>
      <c r="L502"/>
    </row>
    <row r="503" spans="1:12" x14ac:dyDescent="0.2">
      <c r="A503" s="1"/>
      <c r="B503" s="1"/>
      <c r="C503" s="1"/>
      <c r="D503" s="195"/>
      <c r="E503" s="1"/>
      <c r="F503" s="195"/>
      <c r="L503"/>
    </row>
    <row r="504" spans="1:12" x14ac:dyDescent="0.2">
      <c r="A504" s="1"/>
      <c r="B504" s="1"/>
      <c r="C504" s="1"/>
      <c r="D504" s="195"/>
      <c r="E504" s="1"/>
      <c r="F504" s="195"/>
      <c r="L504"/>
    </row>
    <row r="505" spans="1:12" x14ac:dyDescent="0.2">
      <c r="A505" s="1"/>
      <c r="B505" s="1"/>
      <c r="C505" s="1"/>
      <c r="D505" s="195"/>
      <c r="E505" s="1"/>
      <c r="F505" s="195"/>
      <c r="L505"/>
    </row>
    <row r="506" spans="1:12" x14ac:dyDescent="0.2">
      <c r="A506" s="1"/>
      <c r="B506" s="1"/>
      <c r="C506" s="1"/>
      <c r="D506" s="195"/>
      <c r="E506" s="1"/>
      <c r="F506" s="195"/>
      <c r="L506"/>
    </row>
    <row r="507" spans="1:12" x14ac:dyDescent="0.2">
      <c r="A507" s="1"/>
      <c r="B507" s="1"/>
      <c r="C507" s="1"/>
      <c r="D507" s="195"/>
      <c r="E507" s="1"/>
      <c r="F507" s="195"/>
      <c r="L507"/>
    </row>
    <row r="508" spans="1:12" x14ac:dyDescent="0.2">
      <c r="A508" s="1"/>
      <c r="B508" s="1"/>
      <c r="C508" s="1"/>
      <c r="D508" s="195"/>
      <c r="E508" s="1"/>
      <c r="F508" s="195"/>
      <c r="L508"/>
    </row>
    <row r="509" spans="1:12" x14ac:dyDescent="0.2">
      <c r="A509" s="1"/>
      <c r="B509" s="1"/>
      <c r="C509" s="1"/>
      <c r="D509" s="195"/>
      <c r="E509" s="1"/>
      <c r="F509" s="195"/>
      <c r="L509"/>
    </row>
    <row r="510" spans="1:12" x14ac:dyDescent="0.2">
      <c r="A510" s="1"/>
      <c r="B510" s="1"/>
      <c r="C510" s="1"/>
      <c r="D510" s="195"/>
      <c r="E510" s="1"/>
      <c r="F510" s="195"/>
      <c r="L510"/>
    </row>
    <row r="511" spans="1:12" x14ac:dyDescent="0.2">
      <c r="A511" s="1"/>
      <c r="B511" s="1"/>
      <c r="C511" s="1"/>
      <c r="D511" s="195"/>
      <c r="E511" s="1"/>
      <c r="F511" s="195"/>
      <c r="L511"/>
    </row>
    <row r="512" spans="1:12" x14ac:dyDescent="0.2">
      <c r="A512" s="1"/>
      <c r="B512" s="1"/>
      <c r="C512" s="1"/>
      <c r="D512" s="195"/>
      <c r="E512" s="1"/>
      <c r="F512" s="195"/>
      <c r="L512"/>
    </row>
    <row r="513" spans="1:12" x14ac:dyDescent="0.2">
      <c r="A513" s="1"/>
      <c r="B513" s="1"/>
      <c r="C513" s="1"/>
      <c r="D513" s="195"/>
      <c r="E513" s="1"/>
      <c r="F513" s="195"/>
      <c r="L513"/>
    </row>
    <row r="514" spans="1:12" x14ac:dyDescent="0.2">
      <c r="A514" s="1"/>
      <c r="B514" s="1"/>
      <c r="C514" s="1"/>
      <c r="D514" s="195"/>
      <c r="E514" s="1"/>
      <c r="F514" s="195"/>
      <c r="L514"/>
    </row>
    <row r="515" spans="1:12" x14ac:dyDescent="0.2">
      <c r="A515" s="1"/>
      <c r="B515" s="1"/>
      <c r="C515" s="1"/>
      <c r="D515" s="195"/>
      <c r="E515" s="1"/>
      <c r="F515" s="195"/>
      <c r="L515"/>
    </row>
    <row r="516" spans="1:12" x14ac:dyDescent="0.2">
      <c r="A516" s="1"/>
      <c r="B516" s="1"/>
      <c r="C516" s="1"/>
      <c r="D516" s="195"/>
      <c r="E516" s="1"/>
      <c r="F516" s="195"/>
      <c r="L516"/>
    </row>
    <row r="517" spans="1:12" x14ac:dyDescent="0.2">
      <c r="A517" s="1"/>
      <c r="B517" s="1"/>
      <c r="C517" s="1"/>
      <c r="D517" s="195"/>
      <c r="E517" s="1"/>
      <c r="F517" s="195"/>
      <c r="L517"/>
    </row>
    <row r="518" spans="1:12" x14ac:dyDescent="0.2">
      <c r="A518" s="1"/>
      <c r="B518" s="1"/>
      <c r="C518" s="1"/>
      <c r="D518" s="195"/>
      <c r="E518" s="1"/>
      <c r="F518" s="195"/>
      <c r="L518"/>
    </row>
    <row r="519" spans="1:12" x14ac:dyDescent="0.2">
      <c r="A519" s="1"/>
      <c r="B519" s="1"/>
      <c r="C519" s="1"/>
      <c r="D519" s="195"/>
      <c r="E519" s="1"/>
      <c r="F519" s="195"/>
      <c r="L519"/>
    </row>
    <row r="520" spans="1:12" x14ac:dyDescent="0.2">
      <c r="A520" s="1"/>
      <c r="B520" s="1"/>
      <c r="C520" s="1"/>
      <c r="D520" s="195"/>
      <c r="E520" s="1"/>
      <c r="F520" s="195"/>
      <c r="L520"/>
    </row>
    <row r="521" spans="1:12" x14ac:dyDescent="0.2">
      <c r="A521" s="1"/>
      <c r="B521" s="1"/>
      <c r="C521" s="1"/>
      <c r="D521" s="195"/>
      <c r="E521" s="1"/>
      <c r="F521" s="195"/>
      <c r="L521"/>
    </row>
    <row r="522" spans="1:12" x14ac:dyDescent="0.2">
      <c r="A522" s="1"/>
      <c r="B522" s="1"/>
      <c r="C522" s="1"/>
      <c r="D522" s="195"/>
      <c r="E522" s="1"/>
      <c r="F522" s="195"/>
      <c r="L522"/>
    </row>
    <row r="523" spans="1:12" x14ac:dyDescent="0.2">
      <c r="A523" s="1"/>
      <c r="B523" s="1"/>
      <c r="C523" s="1"/>
      <c r="D523" s="195"/>
      <c r="E523" s="1"/>
      <c r="F523" s="195"/>
      <c r="L523"/>
    </row>
    <row r="524" spans="1:12" x14ac:dyDescent="0.2">
      <c r="A524" s="1"/>
      <c r="B524" s="1"/>
      <c r="C524" s="1"/>
      <c r="D524" s="195"/>
      <c r="E524" s="1"/>
      <c r="F524" s="195"/>
      <c r="L524"/>
    </row>
    <row r="525" spans="1:12" x14ac:dyDescent="0.2">
      <c r="A525" s="1"/>
      <c r="B525" s="1"/>
      <c r="C525" s="1"/>
      <c r="D525" s="195"/>
      <c r="E525" s="1"/>
      <c r="F525" s="195"/>
      <c r="L525"/>
    </row>
    <row r="526" spans="1:12" x14ac:dyDescent="0.2">
      <c r="A526" s="1"/>
      <c r="B526" s="1"/>
      <c r="C526" s="1"/>
      <c r="D526" s="195"/>
      <c r="E526" s="1"/>
      <c r="F526" s="195"/>
      <c r="L526"/>
    </row>
    <row r="527" spans="1:12" x14ac:dyDescent="0.2">
      <c r="A527" s="1"/>
      <c r="B527" s="1"/>
      <c r="C527" s="1"/>
      <c r="D527" s="195"/>
      <c r="E527" s="1"/>
      <c r="F527" s="195"/>
      <c r="L527"/>
    </row>
    <row r="528" spans="1:12" x14ac:dyDescent="0.2">
      <c r="A528" s="1"/>
      <c r="B528" s="1"/>
      <c r="C528" s="1"/>
      <c r="D528" s="195"/>
      <c r="E528" s="1"/>
      <c r="F528" s="195"/>
      <c r="L528"/>
    </row>
    <row r="529" spans="1:12" x14ac:dyDescent="0.2">
      <c r="A529" s="1"/>
      <c r="B529" s="1"/>
      <c r="C529" s="1"/>
      <c r="D529" s="195"/>
      <c r="E529" s="1"/>
      <c r="F529" s="195"/>
      <c r="L529"/>
    </row>
    <row r="530" spans="1:12" x14ac:dyDescent="0.2">
      <c r="A530" s="1"/>
      <c r="B530" s="1"/>
      <c r="C530" s="1"/>
      <c r="D530" s="195"/>
      <c r="E530" s="1"/>
      <c r="F530" s="195"/>
      <c r="L530"/>
    </row>
    <row r="531" spans="1:12" x14ac:dyDescent="0.2">
      <c r="A531" s="1"/>
      <c r="B531" s="1"/>
      <c r="C531" s="1"/>
      <c r="D531" s="195"/>
      <c r="E531" s="1"/>
      <c r="F531" s="195"/>
      <c r="L531"/>
    </row>
    <row r="532" spans="1:12" x14ac:dyDescent="0.2">
      <c r="A532" s="1"/>
      <c r="B532" s="1"/>
      <c r="C532" s="1"/>
      <c r="D532" s="195"/>
      <c r="E532" s="1"/>
      <c r="F532" s="195"/>
      <c r="L532"/>
    </row>
    <row r="533" spans="1:12" x14ac:dyDescent="0.2">
      <c r="A533" s="1"/>
      <c r="B533" s="1"/>
      <c r="C533" s="1"/>
      <c r="D533" s="195"/>
      <c r="E533" s="1"/>
      <c r="F533" s="195"/>
      <c r="L533"/>
    </row>
    <row r="534" spans="1:12" x14ac:dyDescent="0.2">
      <c r="A534" s="1"/>
      <c r="B534" s="1"/>
      <c r="C534" s="1"/>
      <c r="D534" s="195"/>
      <c r="E534" s="1"/>
      <c r="F534" s="195"/>
      <c r="L534"/>
    </row>
    <row r="535" spans="1:12" x14ac:dyDescent="0.2">
      <c r="A535" s="1"/>
      <c r="B535" s="1"/>
      <c r="C535" s="1"/>
      <c r="D535" s="195"/>
      <c r="E535" s="1"/>
      <c r="F535" s="195"/>
      <c r="L535"/>
    </row>
    <row r="536" spans="1:12" x14ac:dyDescent="0.2">
      <c r="A536" s="1"/>
      <c r="B536" s="1"/>
      <c r="C536" s="1"/>
      <c r="D536" s="195"/>
      <c r="E536" s="1"/>
      <c r="F536" s="195"/>
      <c r="L536"/>
    </row>
    <row r="537" spans="1:12" x14ac:dyDescent="0.2">
      <c r="A537" s="1"/>
      <c r="B537" s="1"/>
      <c r="C537" s="1"/>
      <c r="D537" s="195"/>
      <c r="E537" s="1"/>
      <c r="F537" s="195"/>
      <c r="L537"/>
    </row>
    <row r="538" spans="1:12" x14ac:dyDescent="0.2">
      <c r="A538" s="1"/>
      <c r="B538" s="1"/>
      <c r="C538" s="1"/>
      <c r="D538" s="195"/>
      <c r="E538" s="1"/>
      <c r="F538" s="195"/>
      <c r="L538"/>
    </row>
    <row r="539" spans="1:12" x14ac:dyDescent="0.2">
      <c r="A539" s="1"/>
      <c r="B539" s="1"/>
      <c r="C539" s="1"/>
      <c r="D539" s="195"/>
      <c r="E539" s="1"/>
      <c r="F539" s="195"/>
      <c r="L539"/>
    </row>
    <row r="540" spans="1:12" x14ac:dyDescent="0.2">
      <c r="A540" s="1"/>
      <c r="B540" s="1"/>
      <c r="C540" s="1"/>
      <c r="D540" s="195"/>
      <c r="E540" s="1"/>
      <c r="F540" s="195"/>
      <c r="L540"/>
    </row>
    <row r="541" spans="1:12" x14ac:dyDescent="0.2">
      <c r="A541" s="1"/>
      <c r="B541" s="1"/>
      <c r="C541" s="1"/>
      <c r="D541" s="195"/>
      <c r="E541" s="1"/>
      <c r="F541" s="195"/>
      <c r="L541"/>
    </row>
    <row r="542" spans="1:12" x14ac:dyDescent="0.2">
      <c r="A542" s="1"/>
      <c r="B542" s="1"/>
      <c r="C542" s="1"/>
      <c r="D542" s="195"/>
      <c r="E542" s="1"/>
      <c r="F542" s="195"/>
      <c r="L542"/>
    </row>
    <row r="543" spans="1:12" x14ac:dyDescent="0.2">
      <c r="A543" s="1"/>
      <c r="B543" s="1"/>
      <c r="C543" s="1"/>
      <c r="D543" s="195"/>
      <c r="E543" s="1"/>
      <c r="F543" s="195"/>
      <c r="L543"/>
    </row>
    <row r="544" spans="1:12" x14ac:dyDescent="0.2">
      <c r="A544" s="1"/>
      <c r="B544" s="1"/>
      <c r="C544" s="1"/>
      <c r="D544" s="195"/>
      <c r="E544" s="1"/>
      <c r="F544" s="195"/>
      <c r="L544"/>
    </row>
    <row r="545" spans="1:12" x14ac:dyDescent="0.2">
      <c r="A545" s="1"/>
      <c r="B545" s="1"/>
      <c r="C545" s="1"/>
      <c r="D545" s="195"/>
      <c r="E545" s="1"/>
      <c r="F545" s="195"/>
      <c r="L545"/>
    </row>
    <row r="546" spans="1:12" x14ac:dyDescent="0.2">
      <c r="A546" s="1"/>
      <c r="B546" s="1"/>
      <c r="C546" s="1"/>
      <c r="D546" s="195"/>
      <c r="E546" s="1"/>
      <c r="F546" s="195"/>
      <c r="L546"/>
    </row>
    <row r="547" spans="1:12" x14ac:dyDescent="0.2">
      <c r="A547" s="1"/>
      <c r="B547" s="1"/>
      <c r="C547" s="1"/>
      <c r="D547" s="195"/>
      <c r="E547" s="1"/>
      <c r="F547" s="195"/>
      <c r="L547"/>
    </row>
    <row r="548" spans="1:12" x14ac:dyDescent="0.2">
      <c r="A548" s="1"/>
      <c r="B548" s="1"/>
      <c r="C548" s="1"/>
      <c r="D548" s="195"/>
      <c r="E548" s="1"/>
      <c r="F548" s="195"/>
      <c r="L548"/>
    </row>
    <row r="549" spans="1:12" x14ac:dyDescent="0.2">
      <c r="A549" s="1"/>
      <c r="B549" s="1"/>
      <c r="C549" s="1"/>
      <c r="D549" s="195"/>
      <c r="E549" s="1"/>
      <c r="F549" s="195"/>
      <c r="L549"/>
    </row>
    <row r="550" spans="1:12" x14ac:dyDescent="0.2">
      <c r="A550" s="1"/>
      <c r="B550" s="1"/>
      <c r="C550" s="1"/>
      <c r="D550" s="195"/>
      <c r="E550" s="1"/>
      <c r="F550" s="195"/>
      <c r="L550"/>
    </row>
    <row r="551" spans="1:12" x14ac:dyDescent="0.2">
      <c r="A551" s="1"/>
      <c r="B551" s="1"/>
      <c r="C551" s="1"/>
      <c r="D551" s="195"/>
      <c r="E551" s="1"/>
      <c r="F551" s="195"/>
      <c r="L551"/>
    </row>
    <row r="552" spans="1:12" x14ac:dyDescent="0.2">
      <c r="A552" s="1"/>
      <c r="B552" s="1"/>
      <c r="C552" s="1"/>
      <c r="D552" s="195"/>
      <c r="E552" s="1"/>
      <c r="F552" s="195"/>
      <c r="L552"/>
    </row>
    <row r="553" spans="1:12" x14ac:dyDescent="0.2">
      <c r="A553" s="1"/>
      <c r="B553" s="1"/>
      <c r="C553" s="1"/>
      <c r="D553" s="195"/>
      <c r="E553" s="1"/>
      <c r="F553" s="195"/>
      <c r="L553"/>
    </row>
    <row r="554" spans="1:12" x14ac:dyDescent="0.2">
      <c r="A554" s="1"/>
      <c r="B554" s="1"/>
      <c r="C554" s="1"/>
      <c r="D554" s="195"/>
      <c r="E554" s="1"/>
      <c r="F554" s="195"/>
      <c r="L554"/>
    </row>
    <row r="555" spans="1:12" x14ac:dyDescent="0.2">
      <c r="A555" s="1"/>
      <c r="B555" s="1"/>
      <c r="C555" s="1"/>
      <c r="D555" s="195"/>
      <c r="E555" s="1"/>
      <c r="F555" s="195"/>
      <c r="L555"/>
    </row>
    <row r="556" spans="1:12" x14ac:dyDescent="0.2">
      <c r="A556" s="1"/>
      <c r="B556" s="1"/>
      <c r="C556" s="1"/>
      <c r="D556" s="195"/>
      <c r="E556" s="1"/>
      <c r="F556" s="195"/>
      <c r="L556"/>
    </row>
    <row r="557" spans="1:12" x14ac:dyDescent="0.2">
      <c r="A557" s="1"/>
      <c r="B557" s="1"/>
      <c r="C557" s="1"/>
      <c r="D557" s="195"/>
      <c r="E557" s="1"/>
      <c r="F557" s="195"/>
      <c r="L557"/>
    </row>
    <row r="558" spans="1:12" x14ac:dyDescent="0.2">
      <c r="A558" s="1"/>
      <c r="B558" s="1"/>
      <c r="C558" s="1"/>
      <c r="D558" s="195"/>
      <c r="E558" s="1"/>
      <c r="F558" s="195"/>
      <c r="L558"/>
    </row>
    <row r="559" spans="1:12" x14ac:dyDescent="0.2">
      <c r="A559" s="1"/>
      <c r="B559" s="1"/>
      <c r="C559" s="1"/>
      <c r="D559" s="195"/>
      <c r="E559" s="1"/>
      <c r="F559" s="195"/>
      <c r="L559"/>
    </row>
    <row r="560" spans="1:12" x14ac:dyDescent="0.2">
      <c r="A560" s="1"/>
      <c r="B560" s="1"/>
      <c r="C560" s="1"/>
      <c r="D560" s="195"/>
      <c r="E560" s="1"/>
      <c r="F560" s="195"/>
      <c r="L560"/>
    </row>
    <row r="561" spans="1:12" x14ac:dyDescent="0.2">
      <c r="A561" s="1"/>
      <c r="B561" s="1"/>
      <c r="C561" s="1"/>
      <c r="D561" s="195"/>
      <c r="E561" s="1"/>
      <c r="F561" s="195"/>
      <c r="L561"/>
    </row>
    <row r="562" spans="1:12" x14ac:dyDescent="0.2">
      <c r="A562" s="1"/>
      <c r="B562" s="1"/>
      <c r="C562" s="1"/>
      <c r="D562" s="195"/>
      <c r="E562" s="1"/>
      <c r="F562" s="195"/>
      <c r="L562"/>
    </row>
    <row r="563" spans="1:12" x14ac:dyDescent="0.2">
      <c r="A563" s="1"/>
      <c r="B563" s="1"/>
      <c r="C563" s="1"/>
      <c r="D563" s="195"/>
      <c r="E563" s="1"/>
      <c r="F563" s="195"/>
      <c r="L563"/>
    </row>
    <row r="564" spans="1:12" x14ac:dyDescent="0.2">
      <c r="A564" s="1"/>
      <c r="B564" s="1"/>
      <c r="C564" s="1"/>
      <c r="D564" s="195"/>
      <c r="E564" s="1"/>
      <c r="F564" s="195"/>
      <c r="L564"/>
    </row>
    <row r="565" spans="1:12" x14ac:dyDescent="0.2">
      <c r="A565" s="1"/>
      <c r="B565" s="1"/>
      <c r="C565" s="1"/>
      <c r="D565" s="195"/>
      <c r="E565" s="1"/>
      <c r="F565" s="195"/>
      <c r="L565"/>
    </row>
    <row r="566" spans="1:12" x14ac:dyDescent="0.2">
      <c r="A566" s="1"/>
      <c r="B566" s="1"/>
      <c r="C566" s="1"/>
      <c r="D566" s="195"/>
      <c r="E566" s="1"/>
      <c r="F566" s="195"/>
      <c r="L566"/>
    </row>
    <row r="567" spans="1:12" x14ac:dyDescent="0.2">
      <c r="A567" s="1"/>
      <c r="B567" s="1"/>
      <c r="C567" s="1"/>
      <c r="D567" s="195"/>
      <c r="E567" s="1"/>
      <c r="F567" s="195"/>
      <c r="L567"/>
    </row>
    <row r="568" spans="1:12" x14ac:dyDescent="0.2">
      <c r="A568" s="1"/>
      <c r="B568" s="1"/>
      <c r="C568" s="1"/>
      <c r="D568" s="195"/>
      <c r="E568" s="1"/>
      <c r="F568" s="195"/>
      <c r="L568"/>
    </row>
    <row r="569" spans="1:12" x14ac:dyDescent="0.2">
      <c r="A569" s="1"/>
      <c r="B569" s="1"/>
      <c r="C569" s="1"/>
      <c r="D569" s="195"/>
      <c r="E569" s="1"/>
      <c r="F569" s="195"/>
      <c r="L569"/>
    </row>
    <row r="570" spans="1:12" x14ac:dyDescent="0.2">
      <c r="A570" s="1"/>
      <c r="B570" s="1"/>
      <c r="C570" s="1"/>
      <c r="D570" s="195"/>
      <c r="E570" s="1"/>
      <c r="F570" s="195"/>
      <c r="L570"/>
    </row>
    <row r="571" spans="1:12" x14ac:dyDescent="0.2">
      <c r="A571" s="1"/>
      <c r="B571" s="1"/>
      <c r="C571" s="1"/>
      <c r="D571" s="195"/>
      <c r="E571" s="1"/>
      <c r="F571" s="195"/>
      <c r="L571"/>
    </row>
    <row r="572" spans="1:12" x14ac:dyDescent="0.2">
      <c r="A572" s="1"/>
      <c r="B572" s="1"/>
      <c r="C572" s="1"/>
      <c r="D572" s="195"/>
      <c r="E572" s="1"/>
      <c r="F572" s="195"/>
      <c r="L572"/>
    </row>
    <row r="573" spans="1:12" x14ac:dyDescent="0.2">
      <c r="A573" s="1"/>
      <c r="B573" s="1"/>
      <c r="C573" s="1"/>
      <c r="D573" s="195"/>
      <c r="E573" s="1"/>
      <c r="F573" s="195"/>
      <c r="L573"/>
    </row>
    <row r="574" spans="1:12" x14ac:dyDescent="0.2">
      <c r="A574" s="1"/>
      <c r="B574" s="1"/>
      <c r="C574" s="1"/>
      <c r="D574" s="195"/>
      <c r="E574" s="1"/>
      <c r="F574" s="195"/>
      <c r="L574"/>
    </row>
    <row r="575" spans="1:12" x14ac:dyDescent="0.2">
      <c r="A575" s="1"/>
      <c r="B575" s="1"/>
      <c r="C575" s="1"/>
      <c r="D575" s="195"/>
      <c r="E575" s="1"/>
      <c r="F575" s="195"/>
      <c r="L575"/>
    </row>
    <row r="576" spans="1:12" x14ac:dyDescent="0.2">
      <c r="A576" s="1"/>
      <c r="B576" s="1"/>
      <c r="C576" s="1"/>
      <c r="D576" s="195"/>
      <c r="E576" s="1"/>
      <c r="F576" s="195"/>
      <c r="L576"/>
    </row>
    <row r="577" spans="1:12" x14ac:dyDescent="0.2">
      <c r="A577" s="1"/>
      <c r="B577" s="1"/>
      <c r="C577" s="1"/>
      <c r="D577" s="195"/>
      <c r="E577" s="1"/>
      <c r="F577" s="195"/>
      <c r="L577"/>
    </row>
    <row r="578" spans="1:12" x14ac:dyDescent="0.2">
      <c r="A578" s="1"/>
      <c r="B578" s="1"/>
      <c r="C578" s="1"/>
      <c r="D578" s="195"/>
      <c r="E578" s="1"/>
      <c r="F578" s="195"/>
      <c r="L578"/>
    </row>
    <row r="579" spans="1:12" x14ac:dyDescent="0.2">
      <c r="A579" s="1"/>
      <c r="B579" s="1"/>
      <c r="C579" s="1"/>
      <c r="D579" s="195"/>
      <c r="E579" s="1"/>
      <c r="F579" s="195"/>
      <c r="L579"/>
    </row>
    <row r="580" spans="1:12" x14ac:dyDescent="0.2">
      <c r="A580" s="1"/>
      <c r="B580" s="1"/>
      <c r="C580" s="1"/>
      <c r="D580" s="195"/>
      <c r="E580" s="1"/>
      <c r="F580" s="195"/>
      <c r="L580"/>
    </row>
    <row r="581" spans="1:12" x14ac:dyDescent="0.2">
      <c r="A581" s="1"/>
      <c r="B581" s="1"/>
      <c r="C581" s="1"/>
      <c r="D581" s="195"/>
      <c r="E581" s="1"/>
      <c r="F581" s="195"/>
      <c r="L581"/>
    </row>
    <row r="582" spans="1:12" x14ac:dyDescent="0.2">
      <c r="A582" s="1"/>
      <c r="B582" s="1"/>
      <c r="C582" s="1"/>
      <c r="D582" s="195"/>
      <c r="E582" s="1"/>
      <c r="F582" s="195"/>
      <c r="L582"/>
    </row>
    <row r="583" spans="1:12" x14ac:dyDescent="0.2">
      <c r="A583" s="1"/>
      <c r="B583" s="1"/>
      <c r="C583" s="1"/>
      <c r="D583" s="195"/>
      <c r="E583" s="1"/>
      <c r="F583" s="195"/>
      <c r="L583"/>
    </row>
    <row r="584" spans="1:12" x14ac:dyDescent="0.2">
      <c r="A584" s="1"/>
      <c r="B584" s="1"/>
      <c r="C584" s="1"/>
      <c r="D584" s="195"/>
      <c r="E584" s="1"/>
      <c r="F584" s="195"/>
      <c r="L584"/>
    </row>
    <row r="585" spans="1:12" x14ac:dyDescent="0.2">
      <c r="A585" s="1"/>
      <c r="B585" s="1"/>
      <c r="C585" s="1"/>
      <c r="D585" s="195"/>
      <c r="E585" s="1"/>
      <c r="F585" s="195"/>
      <c r="L585"/>
    </row>
    <row r="586" spans="1:12" x14ac:dyDescent="0.2">
      <c r="A586" s="1"/>
      <c r="B586" s="1"/>
      <c r="C586" s="1"/>
      <c r="D586" s="195"/>
      <c r="E586" s="1"/>
      <c r="F586" s="195"/>
      <c r="L586"/>
    </row>
    <row r="587" spans="1:12" x14ac:dyDescent="0.2">
      <c r="A587" s="1"/>
      <c r="B587" s="1"/>
      <c r="C587" s="1"/>
      <c r="D587" s="195"/>
      <c r="E587" s="1"/>
      <c r="F587" s="195"/>
      <c r="L587"/>
    </row>
    <row r="588" spans="1:12" x14ac:dyDescent="0.2">
      <c r="A588" s="1"/>
      <c r="B588" s="1"/>
      <c r="C588" s="1"/>
      <c r="D588" s="195"/>
      <c r="E588" s="1"/>
      <c r="F588" s="195"/>
      <c r="L588"/>
    </row>
    <row r="589" spans="1:12" x14ac:dyDescent="0.2">
      <c r="A589" s="1"/>
      <c r="B589" s="1"/>
      <c r="C589" s="1"/>
      <c r="D589" s="195"/>
      <c r="E589" s="1"/>
      <c r="F589" s="195"/>
      <c r="L589"/>
    </row>
    <row r="590" spans="1:12" x14ac:dyDescent="0.2">
      <c r="A590" s="1"/>
      <c r="B590" s="1"/>
      <c r="C590" s="1"/>
      <c r="D590" s="195"/>
      <c r="E590" s="1"/>
      <c r="F590" s="195"/>
      <c r="L590"/>
    </row>
    <row r="591" spans="1:12" x14ac:dyDescent="0.2">
      <c r="A591" s="1"/>
      <c r="B591" s="1"/>
      <c r="C591" s="1"/>
      <c r="D591" s="195"/>
      <c r="E591" s="1"/>
      <c r="F591" s="195"/>
      <c r="L591"/>
    </row>
    <row r="592" spans="1:12" x14ac:dyDescent="0.2">
      <c r="A592" s="1"/>
      <c r="B592" s="1"/>
      <c r="C592" s="1"/>
      <c r="D592" s="195"/>
      <c r="E592" s="1"/>
      <c r="F592" s="195"/>
      <c r="L592"/>
    </row>
    <row r="593" spans="1:12" x14ac:dyDescent="0.2">
      <c r="A593" s="1"/>
      <c r="B593" s="1"/>
      <c r="C593" s="1"/>
      <c r="D593" s="195"/>
      <c r="E593" s="1"/>
      <c r="F593" s="195"/>
      <c r="L593"/>
    </row>
    <row r="594" spans="1:12" x14ac:dyDescent="0.2">
      <c r="A594" s="1"/>
      <c r="B594" s="1"/>
      <c r="C594" s="1"/>
      <c r="D594" s="195"/>
      <c r="E594" s="1"/>
      <c r="F594" s="195"/>
      <c r="L594"/>
    </row>
    <row r="595" spans="1:12" x14ac:dyDescent="0.2">
      <c r="A595" s="1"/>
      <c r="B595" s="1"/>
      <c r="C595" s="1"/>
      <c r="D595" s="195"/>
      <c r="E595" s="1"/>
      <c r="F595" s="195"/>
      <c r="L595"/>
    </row>
    <row r="596" spans="1:12" x14ac:dyDescent="0.2">
      <c r="A596" s="1"/>
      <c r="B596" s="1"/>
      <c r="C596" s="1"/>
      <c r="D596" s="195"/>
      <c r="E596" s="1"/>
      <c r="F596" s="195"/>
      <c r="L596"/>
    </row>
    <row r="597" spans="1:12" x14ac:dyDescent="0.2">
      <c r="A597" s="1"/>
      <c r="B597" s="1"/>
      <c r="C597" s="1"/>
      <c r="D597" s="195"/>
      <c r="E597" s="1"/>
      <c r="F597" s="195"/>
      <c r="L597"/>
    </row>
    <row r="598" spans="1:12" x14ac:dyDescent="0.2">
      <c r="A598" s="1"/>
      <c r="B598" s="1"/>
      <c r="C598" s="1"/>
      <c r="D598" s="195"/>
      <c r="E598" s="1"/>
      <c r="F598" s="195"/>
      <c r="L598"/>
    </row>
    <row r="599" spans="1:12" x14ac:dyDescent="0.2">
      <c r="A599" s="1"/>
      <c r="B599" s="1"/>
      <c r="C599" s="1"/>
      <c r="D599" s="195"/>
      <c r="E599" s="1"/>
      <c r="F599" s="195"/>
      <c r="L599"/>
    </row>
    <row r="600" spans="1:12" x14ac:dyDescent="0.2">
      <c r="A600" s="1"/>
      <c r="B600" s="1"/>
      <c r="C600" s="1"/>
      <c r="D600" s="195"/>
      <c r="E600" s="1"/>
      <c r="F600" s="195"/>
      <c r="L600"/>
    </row>
    <row r="601" spans="1:12" x14ac:dyDescent="0.2">
      <c r="A601" s="1"/>
      <c r="B601" s="1"/>
      <c r="C601" s="1"/>
      <c r="D601" s="195"/>
      <c r="E601" s="1"/>
      <c r="F601" s="195"/>
      <c r="L601"/>
    </row>
    <row r="602" spans="1:12" x14ac:dyDescent="0.2">
      <c r="A602" s="1"/>
      <c r="B602" s="1"/>
      <c r="C602" s="1"/>
      <c r="D602" s="195"/>
      <c r="E602" s="1"/>
      <c r="F602" s="195"/>
      <c r="L602"/>
    </row>
    <row r="603" spans="1:12" x14ac:dyDescent="0.2">
      <c r="A603" s="1"/>
      <c r="B603" s="1"/>
      <c r="C603" s="1"/>
      <c r="D603" s="195"/>
      <c r="E603" s="1"/>
      <c r="F603" s="195"/>
      <c r="L603"/>
    </row>
    <row r="604" spans="1:12" x14ac:dyDescent="0.2">
      <c r="A604" s="1"/>
      <c r="B604" s="1"/>
      <c r="C604" s="1"/>
      <c r="D604" s="195"/>
      <c r="E604" s="1"/>
      <c r="F604" s="195"/>
      <c r="L604"/>
    </row>
    <row r="605" spans="1:12" x14ac:dyDescent="0.2">
      <c r="A605" s="1"/>
      <c r="B605" s="1"/>
      <c r="C605" s="1"/>
      <c r="D605" s="195"/>
      <c r="E605" s="1"/>
      <c r="F605" s="195"/>
      <c r="L605"/>
    </row>
    <row r="606" spans="1:12" x14ac:dyDescent="0.2">
      <c r="A606" s="1"/>
      <c r="B606" s="1"/>
      <c r="C606" s="1"/>
      <c r="D606" s="195"/>
      <c r="E606" s="1"/>
      <c r="F606" s="195"/>
      <c r="L606"/>
    </row>
    <row r="607" spans="1:12" x14ac:dyDescent="0.2">
      <c r="A607" s="1"/>
      <c r="B607" s="1"/>
      <c r="C607" s="1"/>
      <c r="D607" s="195"/>
      <c r="E607" s="1"/>
      <c r="F607" s="195"/>
      <c r="L607"/>
    </row>
    <row r="608" spans="1:12" x14ac:dyDescent="0.2">
      <c r="A608" s="1"/>
      <c r="B608" s="1"/>
      <c r="C608" s="1"/>
      <c r="D608" s="195"/>
      <c r="E608" s="1"/>
      <c r="F608" s="195"/>
      <c r="L608"/>
    </row>
    <row r="609" spans="1:12" x14ac:dyDescent="0.2">
      <c r="A609" s="1"/>
      <c r="B609" s="1"/>
      <c r="C609" s="1"/>
      <c r="D609" s="195"/>
      <c r="E609" s="1"/>
      <c r="F609" s="195"/>
      <c r="L609"/>
    </row>
    <row r="610" spans="1:12" x14ac:dyDescent="0.2">
      <c r="A610" s="1"/>
      <c r="B610" s="1"/>
      <c r="C610" s="1"/>
      <c r="D610" s="195"/>
      <c r="E610" s="1"/>
      <c r="F610" s="195"/>
      <c r="L610"/>
    </row>
    <row r="611" spans="1:12" x14ac:dyDescent="0.2">
      <c r="A611" s="1"/>
      <c r="B611" s="1"/>
      <c r="C611" s="1"/>
      <c r="D611" s="195"/>
      <c r="E611" s="1"/>
      <c r="F611" s="195"/>
      <c r="L611"/>
    </row>
    <row r="612" spans="1:12" x14ac:dyDescent="0.2">
      <c r="A612" s="1"/>
      <c r="B612" s="1"/>
      <c r="C612" s="1"/>
      <c r="D612" s="195"/>
      <c r="E612" s="1"/>
      <c r="F612" s="195"/>
      <c r="L612"/>
    </row>
    <row r="613" spans="1:12" x14ac:dyDescent="0.2">
      <c r="A613" s="1"/>
      <c r="B613" s="1"/>
      <c r="C613" s="1"/>
      <c r="D613" s="195"/>
      <c r="E613" s="1"/>
      <c r="F613" s="195"/>
      <c r="L613"/>
    </row>
    <row r="614" spans="1:12" x14ac:dyDescent="0.2">
      <c r="A614" s="1"/>
      <c r="B614" s="1"/>
      <c r="C614" s="1"/>
      <c r="D614" s="195"/>
      <c r="E614" s="1"/>
      <c r="F614" s="195"/>
      <c r="L614"/>
    </row>
    <row r="615" spans="1:12" x14ac:dyDescent="0.2">
      <c r="A615" s="1"/>
      <c r="B615" s="1"/>
      <c r="C615" s="1"/>
      <c r="D615" s="195"/>
      <c r="E615" s="1"/>
      <c r="F615" s="195"/>
      <c r="L615"/>
    </row>
    <row r="616" spans="1:12" x14ac:dyDescent="0.2">
      <c r="A616" s="1"/>
      <c r="B616" s="1"/>
      <c r="C616" s="1"/>
      <c r="D616" s="195"/>
      <c r="E616" s="1"/>
      <c r="F616" s="195"/>
      <c r="L616"/>
    </row>
    <row r="617" spans="1:12" x14ac:dyDescent="0.2">
      <c r="A617" s="1"/>
      <c r="B617" s="1"/>
      <c r="C617" s="1"/>
      <c r="D617" s="195"/>
      <c r="E617" s="1"/>
      <c r="F617" s="195"/>
      <c r="L617"/>
    </row>
    <row r="618" spans="1:12" x14ac:dyDescent="0.2">
      <c r="A618" s="1"/>
      <c r="B618" s="1"/>
      <c r="C618" s="1"/>
      <c r="D618" s="195"/>
      <c r="E618" s="1"/>
      <c r="F618" s="195"/>
      <c r="L618"/>
    </row>
    <row r="619" spans="1:12" x14ac:dyDescent="0.2">
      <c r="A619" s="1"/>
      <c r="B619" s="1"/>
      <c r="C619" s="1"/>
      <c r="D619" s="195"/>
      <c r="E619" s="1"/>
      <c r="F619" s="195"/>
      <c r="L619"/>
    </row>
    <row r="620" spans="1:12" x14ac:dyDescent="0.2">
      <c r="A620" s="1"/>
      <c r="B620" s="1"/>
      <c r="C620" s="1"/>
      <c r="D620" s="195"/>
      <c r="E620" s="1"/>
      <c r="F620" s="195"/>
      <c r="L620"/>
    </row>
    <row r="621" spans="1:12" x14ac:dyDescent="0.2">
      <c r="A621" s="1"/>
      <c r="B621" s="1"/>
      <c r="C621" s="1"/>
      <c r="D621" s="195"/>
      <c r="E621" s="1"/>
      <c r="F621" s="195"/>
      <c r="L621"/>
    </row>
    <row r="622" spans="1:12" x14ac:dyDescent="0.2">
      <c r="A622" s="1"/>
      <c r="B622" s="1"/>
      <c r="C622" s="1"/>
      <c r="D622" s="195"/>
      <c r="E622" s="1"/>
      <c r="F622" s="195"/>
      <c r="L622"/>
    </row>
    <row r="623" spans="1:12" x14ac:dyDescent="0.2">
      <c r="A623" s="1"/>
      <c r="B623" s="1"/>
      <c r="C623" s="1"/>
      <c r="D623" s="195"/>
      <c r="E623" s="1"/>
      <c r="F623" s="195"/>
      <c r="L623"/>
    </row>
    <row r="624" spans="1:12" x14ac:dyDescent="0.2">
      <c r="A624" s="1"/>
      <c r="B624" s="1"/>
      <c r="C624" s="1"/>
      <c r="D624" s="195"/>
      <c r="E624" s="1"/>
      <c r="F624" s="195"/>
      <c r="L624"/>
    </row>
    <row r="625" spans="1:12" x14ac:dyDescent="0.2">
      <c r="A625" s="1"/>
      <c r="B625" s="1"/>
      <c r="C625" s="1"/>
      <c r="D625" s="195"/>
      <c r="E625" s="1"/>
      <c r="F625" s="195"/>
      <c r="L625"/>
    </row>
    <row r="626" spans="1:12" x14ac:dyDescent="0.2">
      <c r="A626" s="1"/>
      <c r="B626" s="1"/>
      <c r="C626" s="1"/>
      <c r="D626" s="195"/>
      <c r="E626" s="1"/>
      <c r="F626" s="195"/>
      <c r="L626"/>
    </row>
    <row r="627" spans="1:12" x14ac:dyDescent="0.2">
      <c r="A627" s="1"/>
      <c r="B627" s="1"/>
      <c r="C627" s="1"/>
      <c r="D627" s="195"/>
      <c r="E627" s="1"/>
      <c r="F627" s="195"/>
      <c r="L627"/>
    </row>
    <row r="628" spans="1:12" x14ac:dyDescent="0.2">
      <c r="A628" s="1"/>
      <c r="B628" s="1"/>
      <c r="C628" s="1"/>
      <c r="D628" s="195"/>
      <c r="E628" s="1"/>
      <c r="F628" s="195"/>
      <c r="L628"/>
    </row>
    <row r="629" spans="1:12" x14ac:dyDescent="0.2">
      <c r="A629" s="1"/>
      <c r="B629" s="1"/>
      <c r="C629" s="1"/>
      <c r="D629" s="195"/>
      <c r="E629" s="1"/>
      <c r="F629" s="195"/>
      <c r="L629"/>
    </row>
    <row r="630" spans="1:12" x14ac:dyDescent="0.2">
      <c r="A630" s="1"/>
      <c r="B630" s="1"/>
      <c r="C630" s="1"/>
      <c r="D630" s="195"/>
      <c r="E630" s="1"/>
      <c r="F630" s="195"/>
      <c r="L630"/>
    </row>
    <row r="631" spans="1:12" x14ac:dyDescent="0.2">
      <c r="A631" s="1"/>
      <c r="B631" s="1"/>
      <c r="C631" s="1"/>
      <c r="D631" s="195"/>
      <c r="E631" s="1"/>
      <c r="F631" s="195"/>
      <c r="L631"/>
    </row>
    <row r="632" spans="1:12" x14ac:dyDescent="0.2">
      <c r="A632" s="1"/>
      <c r="B632" s="1"/>
      <c r="C632" s="1"/>
      <c r="D632" s="195"/>
      <c r="E632" s="1"/>
      <c r="F632" s="195"/>
      <c r="L632"/>
    </row>
    <row r="633" spans="1:12" x14ac:dyDescent="0.2">
      <c r="A633" s="1"/>
      <c r="B633" s="1"/>
      <c r="C633" s="1"/>
      <c r="D633" s="195"/>
      <c r="E633" s="1"/>
      <c r="F633" s="195"/>
      <c r="L633"/>
    </row>
    <row r="634" spans="1:12" x14ac:dyDescent="0.2">
      <c r="A634" s="1"/>
      <c r="B634" s="1"/>
      <c r="C634" s="1"/>
      <c r="D634" s="195"/>
      <c r="E634" s="1"/>
      <c r="F634" s="195"/>
      <c r="L634"/>
    </row>
    <row r="635" spans="1:12" x14ac:dyDescent="0.2">
      <c r="A635" s="1"/>
      <c r="B635" s="1"/>
      <c r="C635" s="1"/>
      <c r="D635" s="195"/>
      <c r="E635" s="1"/>
      <c r="F635" s="195"/>
      <c r="L635"/>
    </row>
    <row r="636" spans="1:12" x14ac:dyDescent="0.2">
      <c r="A636" s="1"/>
      <c r="B636" s="1"/>
      <c r="C636" s="1"/>
      <c r="D636" s="195"/>
      <c r="E636" s="1"/>
      <c r="F636" s="195"/>
      <c r="L636"/>
    </row>
    <row r="637" spans="1:12" x14ac:dyDescent="0.2">
      <c r="A637" s="1"/>
      <c r="B637" s="1"/>
      <c r="C637" s="1"/>
      <c r="D637" s="195"/>
      <c r="E637" s="1"/>
      <c r="F637" s="195"/>
      <c r="L637"/>
    </row>
    <row r="638" spans="1:12" x14ac:dyDescent="0.2">
      <c r="A638" s="1"/>
      <c r="B638" s="1"/>
      <c r="C638" s="1"/>
      <c r="D638" s="195"/>
      <c r="E638" s="1"/>
      <c r="F638" s="195"/>
      <c r="L638"/>
    </row>
    <row r="639" spans="1:12" x14ac:dyDescent="0.2">
      <c r="A639" s="1"/>
      <c r="B639" s="1"/>
      <c r="C639" s="1"/>
      <c r="D639" s="195"/>
      <c r="E639" s="1"/>
      <c r="F639" s="195"/>
      <c r="L639"/>
    </row>
    <row r="640" spans="1:12" x14ac:dyDescent="0.2">
      <c r="A640" s="1"/>
      <c r="B640" s="1"/>
      <c r="C640" s="1"/>
      <c r="D640" s="195"/>
      <c r="E640" s="1"/>
      <c r="F640" s="195"/>
      <c r="L640"/>
    </row>
    <row r="641" spans="1:12" x14ac:dyDescent="0.2">
      <c r="A641" s="1"/>
      <c r="B641" s="1"/>
      <c r="C641" s="1"/>
      <c r="D641" s="195"/>
      <c r="E641" s="1"/>
      <c r="F641" s="195"/>
      <c r="L641"/>
    </row>
    <row r="642" spans="1:12" x14ac:dyDescent="0.2">
      <c r="A642" s="1"/>
      <c r="B642" s="1"/>
      <c r="C642" s="1"/>
      <c r="D642" s="195"/>
      <c r="E642" s="1"/>
      <c r="F642" s="195"/>
      <c r="L642"/>
    </row>
    <row r="643" spans="1:12" x14ac:dyDescent="0.2">
      <c r="A643" s="1"/>
      <c r="B643" s="1"/>
      <c r="C643" s="1"/>
      <c r="D643" s="195"/>
      <c r="E643" s="1"/>
      <c r="F643" s="195"/>
      <c r="L643"/>
    </row>
    <row r="644" spans="1:12" x14ac:dyDescent="0.2">
      <c r="A644" s="1"/>
      <c r="B644" s="1"/>
      <c r="C644" s="1"/>
      <c r="D644" s="195"/>
      <c r="E644" s="1"/>
      <c r="F644" s="195"/>
      <c r="L644"/>
    </row>
    <row r="645" spans="1:12" x14ac:dyDescent="0.2">
      <c r="A645" s="1"/>
      <c r="B645" s="1"/>
      <c r="C645" s="1"/>
      <c r="D645" s="195"/>
      <c r="E645" s="1"/>
      <c r="F645" s="195"/>
      <c r="L645"/>
    </row>
    <row r="646" spans="1:12" x14ac:dyDescent="0.2">
      <c r="A646" s="1"/>
      <c r="B646" s="1"/>
      <c r="C646" s="1"/>
      <c r="D646" s="195"/>
      <c r="E646" s="1"/>
      <c r="F646" s="195"/>
      <c r="L646"/>
    </row>
    <row r="647" spans="1:12" x14ac:dyDescent="0.2">
      <c r="A647" s="1"/>
      <c r="B647" s="1"/>
      <c r="C647" s="1"/>
      <c r="D647" s="195"/>
      <c r="E647" s="1"/>
      <c r="F647" s="195"/>
      <c r="L647"/>
    </row>
    <row r="648" spans="1:12" x14ac:dyDescent="0.2">
      <c r="A648" s="1"/>
      <c r="B648" s="1"/>
      <c r="C648" s="1"/>
      <c r="D648" s="195"/>
      <c r="E648" s="1"/>
      <c r="F648" s="195"/>
      <c r="L648"/>
    </row>
    <row r="649" spans="1:12" x14ac:dyDescent="0.2">
      <c r="A649" s="1"/>
      <c r="B649" s="1"/>
      <c r="C649" s="1"/>
      <c r="D649" s="195"/>
      <c r="E649" s="1"/>
      <c r="F649" s="195"/>
      <c r="L649"/>
    </row>
    <row r="650" spans="1:12" x14ac:dyDescent="0.2">
      <c r="A650" s="1"/>
      <c r="B650" s="1"/>
      <c r="C650" s="1"/>
      <c r="D650" s="195"/>
      <c r="E650" s="1"/>
      <c r="F650" s="195"/>
      <c r="L650"/>
    </row>
    <row r="651" spans="1:12" x14ac:dyDescent="0.2">
      <c r="A651" s="1"/>
      <c r="B651" s="1"/>
      <c r="C651" s="1"/>
      <c r="D651" s="195"/>
      <c r="E651" s="1"/>
      <c r="F651" s="195"/>
      <c r="L651"/>
    </row>
    <row r="652" spans="1:12" x14ac:dyDescent="0.2">
      <c r="A652" s="1"/>
      <c r="B652" s="1"/>
      <c r="C652" s="1"/>
      <c r="D652" s="195"/>
      <c r="E652" s="1"/>
      <c r="F652" s="195"/>
      <c r="L652"/>
    </row>
    <row r="653" spans="1:12" x14ac:dyDescent="0.2">
      <c r="A653" s="1"/>
      <c r="B653" s="1"/>
      <c r="C653" s="1"/>
      <c r="D653" s="195"/>
      <c r="E653" s="1"/>
      <c r="F653" s="195"/>
      <c r="L653"/>
    </row>
    <row r="654" spans="1:12" x14ac:dyDescent="0.2">
      <c r="A654" s="1"/>
      <c r="B654" s="1"/>
      <c r="C654" s="1"/>
      <c r="D654" s="195"/>
      <c r="E654" s="1"/>
      <c r="F654" s="195"/>
      <c r="L654"/>
    </row>
    <row r="655" spans="1:12" x14ac:dyDescent="0.2">
      <c r="A655" s="1"/>
      <c r="B655" s="1"/>
      <c r="C655" s="1"/>
      <c r="D655" s="195"/>
      <c r="E655" s="1"/>
      <c r="F655" s="195"/>
      <c r="L655"/>
    </row>
    <row r="656" spans="1:12" x14ac:dyDescent="0.2">
      <c r="A656" s="1"/>
      <c r="B656" s="1"/>
      <c r="C656" s="1"/>
      <c r="D656" s="195"/>
      <c r="E656" s="1"/>
      <c r="F656" s="195"/>
      <c r="L656"/>
    </row>
    <row r="657" spans="1:12" x14ac:dyDescent="0.2">
      <c r="A657" s="1"/>
      <c r="B657" s="1"/>
      <c r="C657" s="1"/>
      <c r="D657" s="195"/>
      <c r="E657" s="1"/>
      <c r="F657" s="195"/>
      <c r="L657"/>
    </row>
    <row r="658" spans="1:12" x14ac:dyDescent="0.2">
      <c r="A658" s="1"/>
      <c r="B658" s="1"/>
      <c r="C658" s="1"/>
      <c r="D658" s="195"/>
      <c r="E658" s="1"/>
      <c r="F658" s="195"/>
      <c r="L658"/>
    </row>
    <row r="659" spans="1:12" x14ac:dyDescent="0.2">
      <c r="A659" s="1"/>
      <c r="B659" s="1"/>
      <c r="C659" s="1"/>
      <c r="D659" s="195"/>
      <c r="E659" s="1"/>
      <c r="F659" s="195"/>
      <c r="L659"/>
    </row>
    <row r="660" spans="1:12" x14ac:dyDescent="0.2">
      <c r="A660" s="1"/>
      <c r="B660" s="1"/>
      <c r="C660" s="1"/>
      <c r="D660" s="195"/>
      <c r="E660" s="1"/>
      <c r="F660" s="195"/>
      <c r="L660"/>
    </row>
    <row r="661" spans="1:12" x14ac:dyDescent="0.2">
      <c r="A661" s="1"/>
      <c r="B661" s="1"/>
      <c r="C661" s="1"/>
      <c r="D661" s="195"/>
      <c r="E661" s="1"/>
      <c r="F661" s="195"/>
      <c r="L661"/>
    </row>
    <row r="662" spans="1:12" x14ac:dyDescent="0.2">
      <c r="A662" s="1"/>
      <c r="B662" s="1"/>
      <c r="C662" s="1"/>
      <c r="D662" s="195"/>
      <c r="E662" s="1"/>
      <c r="F662" s="195"/>
      <c r="L662"/>
    </row>
    <row r="663" spans="1:12" x14ac:dyDescent="0.2">
      <c r="A663" s="1"/>
      <c r="B663" s="1"/>
      <c r="C663" s="1"/>
      <c r="D663" s="195"/>
      <c r="E663" s="1"/>
      <c r="F663" s="195"/>
      <c r="L663"/>
    </row>
    <row r="664" spans="1:12" x14ac:dyDescent="0.2">
      <c r="A664" s="1"/>
      <c r="B664" s="1"/>
      <c r="C664" s="1"/>
      <c r="D664" s="195"/>
      <c r="E664" s="1"/>
      <c r="F664" s="195"/>
      <c r="L664"/>
    </row>
    <row r="665" spans="1:12" x14ac:dyDescent="0.2">
      <c r="A665" s="1"/>
      <c r="B665" s="1"/>
      <c r="C665" s="1"/>
      <c r="D665" s="195"/>
      <c r="E665" s="1"/>
      <c r="F665" s="195"/>
      <c r="L665"/>
    </row>
    <row r="666" spans="1:12" x14ac:dyDescent="0.2">
      <c r="A666" s="1"/>
      <c r="B666" s="1"/>
      <c r="C666" s="1"/>
      <c r="D666" s="195"/>
      <c r="E666" s="1"/>
      <c r="F666" s="195"/>
      <c r="L666"/>
    </row>
    <row r="667" spans="1:12" x14ac:dyDescent="0.2">
      <c r="A667" s="1"/>
      <c r="B667" s="1"/>
      <c r="C667" s="1"/>
      <c r="D667" s="195"/>
      <c r="E667" s="1"/>
      <c r="F667" s="195"/>
      <c r="L667"/>
    </row>
    <row r="668" spans="1:12" x14ac:dyDescent="0.2">
      <c r="A668" s="1"/>
      <c r="B668" s="1"/>
      <c r="C668" s="1"/>
      <c r="D668" s="195"/>
      <c r="E668" s="1"/>
      <c r="F668" s="195"/>
      <c r="L668"/>
    </row>
    <row r="669" spans="1:12" x14ac:dyDescent="0.2">
      <c r="A669" s="1"/>
      <c r="B669" s="1"/>
      <c r="C669" s="1"/>
      <c r="D669" s="195"/>
      <c r="E669" s="1"/>
      <c r="F669" s="195"/>
      <c r="L669"/>
    </row>
    <row r="670" spans="1:12" x14ac:dyDescent="0.2">
      <c r="A670" s="1"/>
      <c r="B670" s="1"/>
      <c r="C670" s="1"/>
      <c r="D670" s="195"/>
      <c r="E670" s="1"/>
      <c r="F670" s="195"/>
      <c r="L670"/>
    </row>
    <row r="671" spans="1:12" x14ac:dyDescent="0.2">
      <c r="A671" s="1"/>
      <c r="B671" s="1"/>
      <c r="C671" s="1"/>
      <c r="D671" s="195"/>
      <c r="E671" s="1"/>
      <c r="F671" s="195"/>
      <c r="L671"/>
    </row>
    <row r="672" spans="1:12" x14ac:dyDescent="0.2">
      <c r="A672" s="1"/>
      <c r="B672" s="1"/>
      <c r="C672" s="1"/>
      <c r="D672" s="195"/>
      <c r="E672" s="1"/>
      <c r="F672" s="195"/>
      <c r="L672"/>
    </row>
    <row r="673" spans="1:12" x14ac:dyDescent="0.2">
      <c r="A673" s="1"/>
      <c r="B673" s="1"/>
      <c r="C673" s="1"/>
      <c r="D673" s="195"/>
      <c r="E673" s="1"/>
      <c r="F673" s="195"/>
      <c r="L673"/>
    </row>
    <row r="674" spans="1:12" x14ac:dyDescent="0.2">
      <c r="A674" s="1"/>
      <c r="B674" s="1"/>
      <c r="C674" s="1"/>
      <c r="D674" s="195"/>
      <c r="E674" s="1"/>
      <c r="F674" s="195"/>
      <c r="L674"/>
    </row>
    <row r="675" spans="1:12" x14ac:dyDescent="0.2">
      <c r="A675" s="1"/>
      <c r="B675" s="1"/>
      <c r="C675" s="1"/>
      <c r="D675" s="195"/>
      <c r="E675" s="1"/>
      <c r="F675" s="195"/>
      <c r="L675"/>
    </row>
  </sheetData>
  <sheetProtection password="CC6C" sheet="1" objects="1" scenarios="1" selectLockedCells="1"/>
  <mergeCells count="104">
    <mergeCell ref="E1:J5"/>
    <mergeCell ref="A2:C2"/>
    <mergeCell ref="K2:M2"/>
    <mergeCell ref="A3:C3"/>
    <mergeCell ref="K3:M3"/>
    <mergeCell ref="A4:C4"/>
    <mergeCell ref="K4:M4"/>
    <mergeCell ref="A5:C5"/>
    <mergeCell ref="K5:M5"/>
    <mergeCell ref="A6:M6"/>
    <mergeCell ref="A7:B7"/>
    <mergeCell ref="D7:E7"/>
    <mergeCell ref="G7:I7"/>
    <mergeCell ref="L7:M7"/>
    <mergeCell ref="A8:B8"/>
    <mergeCell ref="D8:E8"/>
    <mergeCell ref="G8:I8"/>
    <mergeCell ref="L8:M8"/>
    <mergeCell ref="K11:K12"/>
    <mergeCell ref="L11:L12"/>
    <mergeCell ref="M11:M12"/>
    <mergeCell ref="A13:C13"/>
    <mergeCell ref="D13:F13"/>
    <mergeCell ref="I13:J13"/>
    <mergeCell ref="K13:M13"/>
    <mergeCell ref="C9:E9"/>
    <mergeCell ref="A10:F10"/>
    <mergeCell ref="G10:M10"/>
    <mergeCell ref="A11:B12"/>
    <mergeCell ref="C11:C12"/>
    <mergeCell ref="D11:D12"/>
    <mergeCell ref="E11:E12"/>
    <mergeCell ref="F11:F12"/>
    <mergeCell ref="G11:H12"/>
    <mergeCell ref="I11:J12"/>
    <mergeCell ref="A20:F20"/>
    <mergeCell ref="I21:J21"/>
    <mergeCell ref="K21:M21"/>
    <mergeCell ref="G22:M22"/>
    <mergeCell ref="D23:F23"/>
    <mergeCell ref="A24:F24"/>
    <mergeCell ref="A14:F14"/>
    <mergeCell ref="G14:M14"/>
    <mergeCell ref="I17:J17"/>
    <mergeCell ref="K17:M17"/>
    <mergeCell ref="G18:M18"/>
    <mergeCell ref="D19:F19"/>
    <mergeCell ref="A32:F32"/>
    <mergeCell ref="I32:J32"/>
    <mergeCell ref="K32:M32"/>
    <mergeCell ref="G33:M33"/>
    <mergeCell ref="D35:F35"/>
    <mergeCell ref="A36:F36"/>
    <mergeCell ref="I36:J36"/>
    <mergeCell ref="K36:M36"/>
    <mergeCell ref="D27:F27"/>
    <mergeCell ref="I27:J27"/>
    <mergeCell ref="K27:M27"/>
    <mergeCell ref="A28:F28"/>
    <mergeCell ref="G28:M28"/>
    <mergeCell ref="D31:F31"/>
    <mergeCell ref="H42:J42"/>
    <mergeCell ref="H43:J43"/>
    <mergeCell ref="A44:C44"/>
    <mergeCell ref="G44:J44"/>
    <mergeCell ref="A45:B45"/>
    <mergeCell ref="C45:D45"/>
    <mergeCell ref="G45:J45"/>
    <mergeCell ref="I39:J39"/>
    <mergeCell ref="K39:M39"/>
    <mergeCell ref="D40:F40"/>
    <mergeCell ref="H40:J40"/>
    <mergeCell ref="L40:M40"/>
    <mergeCell ref="A41:F41"/>
    <mergeCell ref="H41:J41"/>
    <mergeCell ref="M47:M48"/>
    <mergeCell ref="A48:B49"/>
    <mergeCell ref="C48:F49"/>
    <mergeCell ref="G49:J50"/>
    <mergeCell ref="K49:L50"/>
    <mergeCell ref="M49:M50"/>
    <mergeCell ref="A50:B51"/>
    <mergeCell ref="C50:F51"/>
    <mergeCell ref="G51:J52"/>
    <mergeCell ref="K51:L52"/>
    <mergeCell ref="A46:B47"/>
    <mergeCell ref="C46:E47"/>
    <mergeCell ref="F46:F47"/>
    <mergeCell ref="G46:J46"/>
    <mergeCell ref="G47:J48"/>
    <mergeCell ref="K47:L48"/>
    <mergeCell ref="G57:J58"/>
    <mergeCell ref="K57:L58"/>
    <mergeCell ref="M57:M58"/>
    <mergeCell ref="M51:M52"/>
    <mergeCell ref="A52:B53"/>
    <mergeCell ref="C52:F53"/>
    <mergeCell ref="G53:J54"/>
    <mergeCell ref="K53:L54"/>
    <mergeCell ref="M53:M54"/>
    <mergeCell ref="A54:F58"/>
    <mergeCell ref="G55:J56"/>
    <mergeCell ref="K55:L56"/>
    <mergeCell ref="M55:M56"/>
  </mergeCells>
  <pageMargins left="0.25" right="0.25" top="0.25" bottom="0.75" header="0.3" footer="0.3"/>
  <pageSetup orientation="portrait" r:id="rId1"/>
  <headerFooter>
    <oddFooter>&amp;LRevised 5/8/14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Daily Sales Tally</vt:lpstr>
      <vt:lpstr>Sport SR</vt:lpstr>
      <vt:lpstr>Comm Crew</vt:lpstr>
      <vt:lpstr>Big Game Tag</vt:lpstr>
      <vt:lpstr>'Comm Crew'!Print_Area</vt:lpstr>
      <vt:lpstr>'Daily Sales Tally'!Print_Area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Alaska</dc:creator>
  <cp:lastModifiedBy>Smith, Rachel (DFG)</cp:lastModifiedBy>
  <cp:lastPrinted>2014-05-08T00:08:28Z</cp:lastPrinted>
  <dcterms:created xsi:type="dcterms:W3CDTF">1999-06-02T23:57:10Z</dcterms:created>
  <dcterms:modified xsi:type="dcterms:W3CDTF">2015-12-23T22:35:25Z</dcterms:modified>
</cp:coreProperties>
</file>